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6000" tabRatio="708" activeTab="2"/>
  </bookViews>
  <sheets>
    <sheet name="HomeTeam" sheetId="1" r:id="rId1"/>
    <sheet name="AwayTeam" sheetId="2" r:id="rId2"/>
    <sheet name="RecordingSheet" sheetId="3" r:id="rId3"/>
    <sheet name="HomeTeamAnalysis" sheetId="4" r:id="rId4"/>
    <sheet name="AwayTeamAnalysis" sheetId="5" r:id="rId5"/>
  </sheets>
  <definedNames>
    <definedName name="_xlnm.Print_Area" localSheetId="1">'AwayTeam'!$A$1:$J$37</definedName>
    <definedName name="_xlnm.Print_Area" localSheetId="4">'AwayTeamAnalysis'!$B$1:$K$52</definedName>
    <definedName name="_xlnm.Print_Area" localSheetId="0">'HomeTeam'!$A$1:$J$37</definedName>
    <definedName name="_xlnm.Print_Area" localSheetId="3">'HomeTeamAnalysis'!$B$1:$K$52</definedName>
    <definedName name="_xlnm.Print_Area" localSheetId="2">'RecordingSheet'!$A$1:$I$308</definedName>
    <definedName name="_xlnm.Print_Titles" localSheetId="4">'AwayTeamAnalysis'!$1:$4</definedName>
    <definedName name="_xlnm.Print_Titles" localSheetId="3">'HomeTeamAnalysis'!$1:$4</definedName>
    <definedName name="_xlnm.Print_Titles" localSheetId="2">'RecordingSheet'!$1:$4</definedName>
  </definedNames>
  <calcPr fullCalcOnLoad="1"/>
</workbook>
</file>

<file path=xl/sharedStrings.xml><?xml version="1.0" encoding="utf-8"?>
<sst xmlns="http://schemas.openxmlformats.org/spreadsheetml/2006/main" count="1003" uniqueCount="175">
  <si>
    <t>Event</t>
  </si>
  <si>
    <t>Club</t>
  </si>
  <si>
    <t>Lane</t>
  </si>
  <si>
    <t>Swimmer</t>
  </si>
  <si>
    <t>Time</t>
  </si>
  <si>
    <t>Place</t>
  </si>
  <si>
    <t>Points</t>
  </si>
  <si>
    <t>A</t>
  </si>
  <si>
    <t>GIRLS</t>
  </si>
  <si>
    <t>BOYS</t>
  </si>
  <si>
    <t>B</t>
  </si>
  <si>
    <t>C</t>
  </si>
  <si>
    <t>D</t>
  </si>
  <si>
    <t>Sub tot</t>
  </si>
  <si>
    <t>B/F tot</t>
  </si>
  <si>
    <t>Sub total</t>
  </si>
  <si>
    <t>b/f tot</t>
  </si>
  <si>
    <t>MEDLEY TEAM RELAY</t>
  </si>
  <si>
    <t>FREESTYLE TEAM RELAY</t>
  </si>
  <si>
    <t>Total</t>
  </si>
  <si>
    <t xml:space="preserve">Total </t>
  </si>
  <si>
    <t>FREESTYLE</t>
  </si>
  <si>
    <t>BUTTERFLY</t>
  </si>
  <si>
    <t>BREASTSTROKE</t>
  </si>
  <si>
    <t>BACKSTROKE</t>
  </si>
  <si>
    <t>Final Score:</t>
  </si>
  <si>
    <r>
      <t>Date:</t>
    </r>
    <r>
      <rPr>
        <sz val="10"/>
        <rFont val="Arial"/>
        <family val="0"/>
      </rPr>
      <t xml:space="preserve"> </t>
    </r>
  </si>
  <si>
    <r>
      <t>Venue:</t>
    </r>
    <r>
      <rPr>
        <sz val="10"/>
        <rFont val="Arial"/>
        <family val="0"/>
      </rPr>
      <t xml:space="preserve">  </t>
    </r>
  </si>
  <si>
    <t>Stroke</t>
  </si>
  <si>
    <t>Name</t>
  </si>
  <si>
    <t>Group</t>
  </si>
  <si>
    <t>Gender</t>
  </si>
  <si>
    <t>FRONT CRAWL</t>
  </si>
  <si>
    <t>Home Team:</t>
  </si>
  <si>
    <t>Event No</t>
  </si>
  <si>
    <t>Lane 2</t>
  </si>
  <si>
    <t>Lane 4</t>
  </si>
  <si>
    <t>Lane 6</t>
  </si>
  <si>
    <t>Group A Medley Relay</t>
  </si>
  <si>
    <t>Group B Medley Relay</t>
  </si>
  <si>
    <t>Group C Medley Relay</t>
  </si>
  <si>
    <t>Group D Medley Relay</t>
  </si>
  <si>
    <t>Group A Freestyle Relay</t>
  </si>
  <si>
    <t>Group B Freestyle Relay</t>
  </si>
  <si>
    <t>Group C Freestyle Relay</t>
  </si>
  <si>
    <t>Group D Freestyle Relay</t>
  </si>
  <si>
    <t>Lane 3</t>
  </si>
  <si>
    <t>Lane 5</t>
  </si>
  <si>
    <t>Lane 1</t>
  </si>
  <si>
    <t>Away Team:</t>
  </si>
  <si>
    <t>Girls Group A Backstroke</t>
  </si>
  <si>
    <t>Girls Group B Backstroke</t>
  </si>
  <si>
    <t>Girls Group C Backstroke</t>
  </si>
  <si>
    <t>Girls Group D Backstroke</t>
  </si>
  <si>
    <t>Girls Group A Breaststroke</t>
  </si>
  <si>
    <t>Girls Group B Breaststroke</t>
  </si>
  <si>
    <t>Girls Group C Breaststroke</t>
  </si>
  <si>
    <t>Girls Group D Breaststroke</t>
  </si>
  <si>
    <t>Girls Group A Butterfly</t>
  </si>
  <si>
    <t>Girls Group B Butterfly</t>
  </si>
  <si>
    <t>Girls Group C Butterfly</t>
  </si>
  <si>
    <t>Girls Group D Butterfly</t>
  </si>
  <si>
    <t>Girls Group A Front Crawl</t>
  </si>
  <si>
    <t>Girls Group B Front Crawl</t>
  </si>
  <si>
    <t>Girls Group C Front Crawl</t>
  </si>
  <si>
    <t>Girls Group D Front Crawl</t>
  </si>
  <si>
    <t>Boys Group A Backstroke</t>
  </si>
  <si>
    <t>Boys Group B Backstroke</t>
  </si>
  <si>
    <t>Boys Group C Backstroke</t>
  </si>
  <si>
    <t>Boys Group D Backstroke</t>
  </si>
  <si>
    <t>Boys Group A Breaststroke</t>
  </si>
  <si>
    <t>Boys Group B Breaststroke</t>
  </si>
  <si>
    <t>Boys Group C Breaststroke</t>
  </si>
  <si>
    <t>Boys Group D Breaststroke</t>
  </si>
  <si>
    <t>Boys Group A Butterfly</t>
  </si>
  <si>
    <t>Boys Group B Butterfly</t>
  </si>
  <si>
    <t>Boys Group C Butterfly</t>
  </si>
  <si>
    <t>Boys Group D Butterfly</t>
  </si>
  <si>
    <t>Boys Group A Front Crawl</t>
  </si>
  <si>
    <t>Boys Group B Front Crawl</t>
  </si>
  <si>
    <t>Boys Group C Front Crawl</t>
  </si>
  <si>
    <t>Boys Group D Front Crawl</t>
  </si>
  <si>
    <t>Date</t>
  </si>
  <si>
    <t>Vs</t>
  </si>
  <si>
    <t>Aquasprint</t>
  </si>
  <si>
    <t xml:space="preserve">Aquasprint </t>
  </si>
  <si>
    <t>FOREST FEAST AQUASPRINT MARSHALLING SHEET</t>
  </si>
  <si>
    <t>FOREST FEAST AQUASPRINT GALA SCORING SHEET</t>
  </si>
  <si>
    <t>City of Belfast</t>
  </si>
  <si>
    <t>Jack Heatherington</t>
  </si>
  <si>
    <t>Maisie Bowden</t>
  </si>
  <si>
    <t>Jane Kane</t>
  </si>
  <si>
    <t>Alex Holmes</t>
  </si>
  <si>
    <t>Chloe Young</t>
  </si>
  <si>
    <t>Kate Kane</t>
  </si>
  <si>
    <t>Aimee Jackson</t>
  </si>
  <si>
    <t>Emma Heatherington</t>
  </si>
  <si>
    <t>Ann Sweetman</t>
  </si>
  <si>
    <t>Joe McKay</t>
  </si>
  <si>
    <t>Michael Devlin</t>
  </si>
  <si>
    <t>Jake Bowden</t>
  </si>
  <si>
    <t>Jarlath Meenan</t>
  </si>
  <si>
    <t>Dulcie Bowden</t>
  </si>
  <si>
    <t>Ben Heatherington</t>
  </si>
  <si>
    <t>LeCale</t>
  </si>
  <si>
    <t>DownPatrick</t>
  </si>
  <si>
    <t>Molly Lundy</t>
  </si>
  <si>
    <t>Mark Knight</t>
  </si>
  <si>
    <t>Cormac Byrne</t>
  </si>
  <si>
    <t>Essie Costello</t>
  </si>
  <si>
    <t>Lucas O Neil</t>
  </si>
  <si>
    <t>Enya Clarke</t>
  </si>
  <si>
    <t>Matilda Harty</t>
  </si>
  <si>
    <t>Henry Costello</t>
  </si>
  <si>
    <t>Ellen Doran</t>
  </si>
  <si>
    <t>Sarah Burns</t>
  </si>
  <si>
    <t>Ben Murtagh</t>
  </si>
  <si>
    <t>Thomas Nay</t>
  </si>
  <si>
    <t>Emily Burns</t>
  </si>
  <si>
    <t>Amy Quinn</t>
  </si>
  <si>
    <t>Thomas Hanlon</t>
  </si>
  <si>
    <t>Fiontann Rogers</t>
  </si>
  <si>
    <t>Charlotte Savage</t>
  </si>
  <si>
    <t>Olivia Miskelly</t>
  </si>
  <si>
    <t>Bebhionn Rogan</t>
  </si>
  <si>
    <t>Catriona Clarke</t>
  </si>
  <si>
    <t>Kiera Knight</t>
  </si>
  <si>
    <t>Alicia Dobbin</t>
  </si>
  <si>
    <t>Enya Calrke</t>
  </si>
  <si>
    <t>Fiontan Rogers</t>
  </si>
  <si>
    <t>Sasha Tindal</t>
  </si>
  <si>
    <t>BACK CRAWL</t>
  </si>
  <si>
    <t>Sophie Rossiter</t>
  </si>
  <si>
    <t>Aidan Mallet</t>
  </si>
  <si>
    <t>Joseph Mc Callister</t>
  </si>
  <si>
    <t>Micheal Uhomobhi</t>
  </si>
  <si>
    <t>Niall Mc Cauley</t>
  </si>
  <si>
    <t>Christopher Mason</t>
  </si>
  <si>
    <t>Adam Colgan</t>
  </si>
  <si>
    <t>Tony Crane</t>
  </si>
  <si>
    <t>Jack Tindal</t>
  </si>
  <si>
    <t>Aidan Mallett</t>
  </si>
  <si>
    <t>Dan Colgan</t>
  </si>
  <si>
    <t>sasha Tindal</t>
  </si>
  <si>
    <t>Joseph Mc Allister</t>
  </si>
  <si>
    <t>Toby Thompson</t>
  </si>
  <si>
    <t>Sara Paternostro</t>
  </si>
  <si>
    <t>Ella Scott</t>
  </si>
  <si>
    <t>Izem Kazanci</t>
  </si>
  <si>
    <t>Darya Dulseva</t>
  </si>
  <si>
    <t>Emma Snowden</t>
  </si>
  <si>
    <t>Luiseagh Murnaghan</t>
  </si>
  <si>
    <t>Samuel Bajorek</t>
  </si>
  <si>
    <t>Oliver McCusker</t>
  </si>
  <si>
    <t>Jake Heatherington</t>
  </si>
  <si>
    <t>Max Whiteley</t>
  </si>
  <si>
    <t>Ruaridh Davis</t>
  </si>
  <si>
    <t>1.49.33</t>
  </si>
  <si>
    <t>1.31.13</t>
  </si>
  <si>
    <t>1.27.65</t>
  </si>
  <si>
    <t>1.26.73</t>
  </si>
  <si>
    <t>1.24.21</t>
  </si>
  <si>
    <t>1.24.41</t>
  </si>
  <si>
    <t>1.14.40</t>
  </si>
  <si>
    <t>1.19.82</t>
  </si>
  <si>
    <t>Michael</t>
  </si>
  <si>
    <t>Daniel Colgan</t>
  </si>
  <si>
    <t>1.25.22</t>
  </si>
  <si>
    <t>1.28.02</t>
  </si>
  <si>
    <t>1.15.69</t>
  </si>
  <si>
    <t>1.24.84</t>
  </si>
  <si>
    <t>1.12.53</t>
  </si>
  <si>
    <t>1.15.75</t>
  </si>
  <si>
    <t>1.08.32</t>
  </si>
  <si>
    <t>1.12.69</t>
  </si>
</sst>
</file>

<file path=xl/styles.xml><?xml version="1.0" encoding="utf-8"?>
<styleSheet xmlns="http://schemas.openxmlformats.org/spreadsheetml/2006/main">
  <numFmts count="3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mm:ss.00"/>
    <numFmt numFmtId="185" formatCode="h:mm:ss"/>
    <numFmt numFmtId="186" formatCode="ss.00"/>
    <numFmt numFmtId="187" formatCode="#.##"/>
    <numFmt numFmtId="188" formatCode="[$-809]dd\ mmmm\ yyyy"/>
    <numFmt numFmtId="189" formatCode="[$-F800]dddd\,\ mmmm\ dd\,\ yyyy"/>
    <numFmt numFmtId="190" formatCode="[$-1809]dd\ mmmm\ yy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3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vertical="top"/>
      <protection/>
    </xf>
    <xf numFmtId="0" fontId="5" fillId="33" borderId="11" xfId="0" applyFont="1" applyFill="1" applyBorder="1" applyAlignment="1" applyProtection="1">
      <alignment vertical="top"/>
      <protection/>
    </xf>
    <xf numFmtId="0" fontId="5" fillId="33" borderId="12" xfId="0" applyFont="1" applyFill="1" applyBorder="1" applyAlignment="1" applyProtection="1">
      <alignment vertical="top"/>
      <protection/>
    </xf>
    <xf numFmtId="0" fontId="5" fillId="33" borderId="13" xfId="0" applyFont="1" applyFill="1" applyBorder="1" applyAlignment="1" applyProtection="1">
      <alignment vertical="top"/>
      <protection/>
    </xf>
    <xf numFmtId="0" fontId="5" fillId="33" borderId="14" xfId="0" applyFont="1" applyFill="1" applyBorder="1" applyAlignment="1" applyProtection="1">
      <alignment vertical="top"/>
      <protection/>
    </xf>
    <xf numFmtId="0" fontId="5" fillId="33" borderId="15" xfId="0" applyFont="1" applyFill="1" applyBorder="1" applyAlignment="1" applyProtection="1">
      <alignment vertical="top"/>
      <protection/>
    </xf>
    <xf numFmtId="0" fontId="5" fillId="33" borderId="16" xfId="0" applyFont="1" applyFill="1" applyBorder="1" applyAlignment="1" applyProtection="1">
      <alignment vertical="top"/>
      <protection/>
    </xf>
    <xf numFmtId="0" fontId="1" fillId="0" borderId="17" xfId="0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 applyProtection="1">
      <alignment vertical="center"/>
      <protection locked="0"/>
    </xf>
    <xf numFmtId="0" fontId="5" fillId="33" borderId="14" xfId="0" applyFont="1" applyFill="1" applyBorder="1" applyAlignment="1" applyProtection="1">
      <alignment horizontal="center" vertical="top"/>
      <protection/>
    </xf>
    <xf numFmtId="0" fontId="5" fillId="33" borderId="15" xfId="0" applyFont="1" applyFill="1" applyBorder="1" applyAlignment="1" applyProtection="1">
      <alignment horizontal="center" vertical="top"/>
      <protection/>
    </xf>
    <xf numFmtId="0" fontId="5" fillId="33" borderId="16" xfId="0" applyFont="1" applyFill="1" applyBorder="1" applyAlignment="1" applyProtection="1">
      <alignment horizontal="center" vertical="top"/>
      <protection/>
    </xf>
    <xf numFmtId="0" fontId="5" fillId="33" borderId="18" xfId="0" applyFont="1" applyFill="1" applyBorder="1" applyAlignment="1" applyProtection="1">
      <alignment vertical="top"/>
      <protection/>
    </xf>
    <xf numFmtId="0" fontId="5" fillId="33" borderId="19" xfId="0" applyFont="1" applyFill="1" applyBorder="1" applyAlignment="1" applyProtection="1">
      <alignment vertical="top"/>
      <protection/>
    </xf>
    <xf numFmtId="0" fontId="5" fillId="33" borderId="2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5" fillId="33" borderId="22" xfId="0" applyFont="1" applyFill="1" applyBorder="1" applyAlignment="1" applyProtection="1">
      <alignment vertical="top"/>
      <protection/>
    </xf>
    <xf numFmtId="0" fontId="5" fillId="33" borderId="23" xfId="0" applyFont="1" applyFill="1" applyBorder="1" applyAlignment="1" applyProtection="1">
      <alignment vertical="top"/>
      <protection/>
    </xf>
    <xf numFmtId="0" fontId="0" fillId="33" borderId="24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 horizontal="left"/>
      <protection/>
    </xf>
    <xf numFmtId="0" fontId="0" fillId="33" borderId="26" xfId="0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3" fillId="33" borderId="21" xfId="0" applyFont="1" applyFill="1" applyBorder="1" applyAlignment="1" applyProtection="1">
      <alignment/>
      <protection/>
    </xf>
    <xf numFmtId="0" fontId="0" fillId="33" borderId="21" xfId="0" applyFill="1" applyBorder="1" applyAlignment="1" applyProtection="1">
      <alignment horizontal="left"/>
      <protection/>
    </xf>
    <xf numFmtId="0" fontId="0" fillId="33" borderId="28" xfId="0" applyFill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14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34" xfId="0" applyFont="1" applyFill="1" applyBorder="1" applyAlignment="1" applyProtection="1">
      <alignment/>
      <protection/>
    </xf>
    <xf numFmtId="0" fontId="1" fillId="0" borderId="37" xfId="0" applyFont="1" applyFill="1" applyBorder="1" applyAlignment="1" applyProtection="1">
      <alignment/>
      <protection/>
    </xf>
    <xf numFmtId="0" fontId="1" fillId="0" borderId="36" xfId="0" applyFont="1" applyFill="1" applyBorder="1" applyAlignment="1" applyProtection="1">
      <alignment/>
      <protection/>
    </xf>
    <xf numFmtId="0" fontId="1" fillId="0" borderId="38" xfId="0" applyFont="1" applyFill="1" applyBorder="1" applyAlignment="1" applyProtection="1">
      <alignment/>
      <protection/>
    </xf>
    <xf numFmtId="0" fontId="5" fillId="0" borderId="39" xfId="0" applyFont="1" applyFill="1" applyBorder="1" applyAlignment="1" applyProtection="1">
      <alignment horizontal="center"/>
      <protection/>
    </xf>
    <xf numFmtId="0" fontId="5" fillId="0" borderId="4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41" xfId="0" applyFont="1" applyFill="1" applyBorder="1" applyAlignment="1" applyProtection="1">
      <alignment horizontal="center"/>
      <protection/>
    </xf>
    <xf numFmtId="0" fontId="1" fillId="0" borderId="41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 horizontal="left"/>
      <protection/>
    </xf>
    <xf numFmtId="0" fontId="1" fillId="0" borderId="41" xfId="0" applyFont="1" applyFill="1" applyBorder="1" applyAlignment="1" applyProtection="1">
      <alignment horizontal="left"/>
      <protection/>
    </xf>
    <xf numFmtId="0" fontId="5" fillId="0" borderId="42" xfId="0" applyFont="1" applyFill="1" applyBorder="1" applyAlignment="1" applyProtection="1">
      <alignment horizontal="center"/>
      <protection/>
    </xf>
    <xf numFmtId="0" fontId="5" fillId="0" borderId="43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44" xfId="0" applyFont="1" applyFill="1" applyBorder="1" applyAlignment="1" applyProtection="1">
      <alignment horizontal="center"/>
      <protection/>
    </xf>
    <xf numFmtId="0" fontId="5" fillId="0" borderId="45" xfId="0" applyFont="1" applyFill="1" applyBorder="1" applyAlignment="1" applyProtection="1">
      <alignment horizontal="center"/>
      <protection/>
    </xf>
    <xf numFmtId="0" fontId="5" fillId="0" borderId="46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/>
      <protection/>
    </xf>
    <xf numFmtId="0" fontId="4" fillId="0" borderId="29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/>
      <protection/>
    </xf>
    <xf numFmtId="0" fontId="4" fillId="0" borderId="39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42" xfId="0" applyFont="1" applyFill="1" applyBorder="1" applyAlignment="1" applyProtection="1">
      <alignment horizontal="center"/>
      <protection/>
    </xf>
    <xf numFmtId="0" fontId="4" fillId="0" borderId="34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36" xfId="0" applyFont="1" applyFill="1" applyBorder="1" applyAlignment="1" applyProtection="1">
      <alignment horizontal="center"/>
      <protection/>
    </xf>
    <xf numFmtId="0" fontId="4" fillId="0" borderId="47" xfId="0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left"/>
      <protection/>
    </xf>
    <xf numFmtId="0" fontId="0" fillId="0" borderId="47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27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0" fillId="0" borderId="48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49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 applyProtection="1">
      <alignment/>
      <protection/>
    </xf>
    <xf numFmtId="2" fontId="4" fillId="0" borderId="50" xfId="0" applyNumberFormat="1" applyFont="1" applyBorder="1" applyAlignment="1" applyProtection="1">
      <alignment/>
      <protection/>
    </xf>
    <xf numFmtId="2" fontId="0" fillId="0" borderId="51" xfId="0" applyNumberFormat="1" applyBorder="1" applyAlignment="1" applyProtection="1">
      <alignment/>
      <protection/>
    </xf>
    <xf numFmtId="2" fontId="0" fillId="0" borderId="37" xfId="0" applyNumberFormat="1" applyBorder="1" applyAlignment="1" applyProtection="1">
      <alignment/>
      <protection/>
    </xf>
    <xf numFmtId="2" fontId="0" fillId="0" borderId="38" xfId="0" applyNumberFormat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89" fontId="5" fillId="0" borderId="0" xfId="0" applyNumberFormat="1" applyFont="1" applyAlignment="1">
      <alignment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1" fillId="0" borderId="47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27" xfId="0" applyFont="1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/>
      <protection/>
    </xf>
    <xf numFmtId="2" fontId="0" fillId="0" borderId="31" xfId="0" applyNumberFormat="1" applyFill="1" applyBorder="1" applyAlignment="1" applyProtection="1">
      <alignment/>
      <protection locked="0"/>
    </xf>
    <xf numFmtId="0" fontId="0" fillId="0" borderId="51" xfId="0" applyFill="1" applyBorder="1" applyAlignment="1" applyProtection="1">
      <alignment/>
      <protection locked="0"/>
    </xf>
    <xf numFmtId="0" fontId="0" fillId="0" borderId="52" xfId="0" applyFill="1" applyBorder="1" applyAlignment="1" applyProtection="1">
      <alignment/>
      <protection/>
    </xf>
    <xf numFmtId="2" fontId="0" fillId="0" borderId="33" xfId="0" applyNumberFormat="1" applyFill="1" applyBorder="1" applyAlignment="1" applyProtection="1">
      <alignment/>
      <protection locked="0"/>
    </xf>
    <xf numFmtId="0" fontId="0" fillId="0" borderId="37" xfId="0" applyFill="1" applyBorder="1" applyAlignment="1" applyProtection="1">
      <alignment/>
      <protection locked="0"/>
    </xf>
    <xf numFmtId="0" fontId="0" fillId="0" borderId="53" xfId="0" applyFill="1" applyBorder="1" applyAlignment="1" applyProtection="1">
      <alignment/>
      <protection/>
    </xf>
    <xf numFmtId="0" fontId="0" fillId="0" borderId="54" xfId="0" applyFill="1" applyBorder="1" applyAlignment="1" applyProtection="1">
      <alignment/>
      <protection/>
    </xf>
    <xf numFmtId="2" fontId="0" fillId="0" borderId="35" xfId="0" applyNumberFormat="1" applyFill="1" applyBorder="1" applyAlignment="1" applyProtection="1">
      <alignment/>
      <protection locked="0"/>
    </xf>
    <xf numFmtId="0" fontId="0" fillId="0" borderId="38" xfId="0" applyFill="1" applyBorder="1" applyAlignment="1" applyProtection="1">
      <alignment/>
      <protection locked="0"/>
    </xf>
    <xf numFmtId="2" fontId="0" fillId="0" borderId="55" xfId="0" applyNumberForma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/>
    </xf>
    <xf numFmtId="0" fontId="5" fillId="33" borderId="56" xfId="0" applyFont="1" applyFill="1" applyBorder="1" applyAlignment="1" applyProtection="1">
      <alignment vertical="top"/>
      <protection/>
    </xf>
    <xf numFmtId="0" fontId="5" fillId="33" borderId="57" xfId="0" applyFont="1" applyFill="1" applyBorder="1" applyAlignment="1" applyProtection="1">
      <alignment vertical="top"/>
      <protection/>
    </xf>
    <xf numFmtId="0" fontId="5" fillId="33" borderId="58" xfId="0" applyFont="1" applyFill="1" applyBorder="1" applyAlignment="1" applyProtection="1">
      <alignment vertical="top"/>
      <protection/>
    </xf>
    <xf numFmtId="0" fontId="5" fillId="33" borderId="59" xfId="0" applyFont="1" applyFill="1" applyBorder="1" applyAlignment="1" applyProtection="1">
      <alignment horizontal="center" vertical="top"/>
      <protection/>
    </xf>
    <xf numFmtId="0" fontId="5" fillId="33" borderId="48" xfId="0" applyFont="1" applyFill="1" applyBorder="1" applyAlignment="1" applyProtection="1">
      <alignment horizontal="center" vertical="top"/>
      <protection/>
    </xf>
    <xf numFmtId="0" fontId="5" fillId="33" borderId="17" xfId="0" applyFont="1" applyFill="1" applyBorder="1" applyAlignment="1" applyProtection="1">
      <alignment horizontal="center" vertical="top"/>
      <protection/>
    </xf>
    <xf numFmtId="0" fontId="5" fillId="33" borderId="43" xfId="0" applyFont="1" applyFill="1" applyBorder="1" applyAlignment="1" applyProtection="1">
      <alignment vertical="top"/>
      <protection/>
    </xf>
    <xf numFmtId="0" fontId="5" fillId="33" borderId="60" xfId="0" applyFont="1" applyFill="1" applyBorder="1" applyAlignment="1" applyProtection="1">
      <alignment vertical="top"/>
      <protection/>
    </xf>
    <xf numFmtId="0" fontId="0" fillId="0" borderId="61" xfId="0" applyFill="1" applyBorder="1" applyAlignment="1" applyProtection="1">
      <alignment horizontal="left" vertical="top" wrapText="1"/>
      <protection locked="0"/>
    </xf>
    <xf numFmtId="0" fontId="8" fillId="0" borderId="61" xfId="0" applyFont="1" applyFill="1" applyBorder="1" applyAlignment="1" applyProtection="1">
      <alignment horizontal="left" vertical="top" wrapText="1"/>
      <protection locked="0"/>
    </xf>
    <xf numFmtId="0" fontId="2" fillId="0" borderId="59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48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2" fillId="0" borderId="62" xfId="0" applyFont="1" applyFill="1" applyBorder="1" applyAlignment="1" applyProtection="1">
      <alignment vertical="center"/>
      <protection locked="0"/>
    </xf>
    <xf numFmtId="0" fontId="2" fillId="0" borderId="63" xfId="0" applyFont="1" applyBorder="1" applyAlignment="1" applyProtection="1">
      <alignment horizontal="left"/>
      <protection locked="0"/>
    </xf>
    <xf numFmtId="0" fontId="2" fillId="0" borderId="64" xfId="0" applyFont="1" applyFill="1" applyBorder="1" applyAlignment="1" applyProtection="1">
      <alignment vertical="center"/>
      <protection locked="0"/>
    </xf>
    <xf numFmtId="0" fontId="2" fillId="0" borderId="65" xfId="0" applyFont="1" applyFill="1" applyBorder="1" applyAlignment="1" applyProtection="1">
      <alignment vertical="center"/>
      <protection locked="0"/>
    </xf>
    <xf numFmtId="0" fontId="2" fillId="0" borderId="66" xfId="0" applyFont="1" applyFill="1" applyBorder="1" applyAlignment="1" applyProtection="1">
      <alignment vertical="center"/>
      <protection locked="0"/>
    </xf>
    <xf numFmtId="0" fontId="2" fillId="0" borderId="67" xfId="0" applyFont="1" applyFill="1" applyBorder="1" applyAlignment="1" applyProtection="1">
      <alignment vertical="center"/>
      <protection locked="0"/>
    </xf>
    <xf numFmtId="0" fontId="2" fillId="0" borderId="63" xfId="0" applyFont="1" applyFill="1" applyBorder="1" applyAlignment="1" applyProtection="1">
      <alignment vertical="center"/>
      <protection locked="0"/>
    </xf>
    <xf numFmtId="0" fontId="2" fillId="0" borderId="56" xfId="0" applyFont="1" applyFill="1" applyBorder="1" applyAlignment="1" applyProtection="1">
      <alignment vertical="center"/>
      <protection locked="0"/>
    </xf>
    <xf numFmtId="0" fontId="2" fillId="0" borderId="57" xfId="0" applyFont="1" applyFill="1" applyBorder="1" applyAlignment="1" applyProtection="1">
      <alignment vertical="center"/>
      <protection locked="0"/>
    </xf>
    <xf numFmtId="0" fontId="2" fillId="0" borderId="58" xfId="0" applyFont="1" applyFill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68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/>
    </xf>
    <xf numFmtId="0" fontId="5" fillId="33" borderId="47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33" borderId="49" xfId="0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 horizontal="center" vertical="top"/>
      <protection locked="0"/>
    </xf>
    <xf numFmtId="0" fontId="5" fillId="33" borderId="52" xfId="0" applyFont="1" applyFill="1" applyBorder="1" applyAlignment="1" applyProtection="1">
      <alignment horizontal="center" vertical="top"/>
      <protection/>
    </xf>
    <xf numFmtId="0" fontId="5" fillId="33" borderId="53" xfId="0" applyFont="1" applyFill="1" applyBorder="1" applyAlignment="1" applyProtection="1">
      <alignment horizontal="center" vertical="top"/>
      <protection/>
    </xf>
    <xf numFmtId="0" fontId="5" fillId="33" borderId="54" xfId="0" applyFont="1" applyFill="1" applyBorder="1" applyAlignment="1" applyProtection="1">
      <alignment horizontal="center" vertical="top"/>
      <protection/>
    </xf>
    <xf numFmtId="0" fontId="5" fillId="33" borderId="26" xfId="0" applyFont="1" applyFill="1" applyBorder="1" applyAlignment="1" applyProtection="1">
      <alignment horizontal="center" vertical="top"/>
      <protection/>
    </xf>
    <xf numFmtId="0" fontId="5" fillId="33" borderId="49" xfId="0" applyFont="1" applyFill="1" applyBorder="1" applyAlignment="1" applyProtection="1">
      <alignment horizontal="center" vertical="top"/>
      <protection/>
    </xf>
    <xf numFmtId="0" fontId="5" fillId="33" borderId="28" xfId="0" applyFont="1" applyFill="1" applyBorder="1" applyAlignment="1" applyProtection="1">
      <alignment horizontal="center" vertical="top"/>
      <protection/>
    </xf>
    <xf numFmtId="0" fontId="4" fillId="0" borderId="69" xfId="0" applyFont="1" applyFill="1" applyBorder="1" applyAlignment="1" applyProtection="1">
      <alignment horizontal="center" vertical="center" textRotation="45" shrinkToFit="1"/>
      <protection/>
    </xf>
    <xf numFmtId="0" fontId="4" fillId="0" borderId="43" xfId="0" applyFont="1" applyFill="1" applyBorder="1" applyAlignment="1" applyProtection="1">
      <alignment horizontal="center" vertical="center" textRotation="45" shrinkToFit="1"/>
      <protection/>
    </xf>
    <xf numFmtId="0" fontId="4" fillId="0" borderId="12" xfId="0" applyFont="1" applyFill="1" applyBorder="1" applyAlignment="1" applyProtection="1">
      <alignment horizontal="center" vertical="center" textRotation="45" shrinkToFit="1"/>
      <protection/>
    </xf>
    <xf numFmtId="0" fontId="4" fillId="0" borderId="70" xfId="0" applyFont="1" applyFill="1" applyBorder="1" applyAlignment="1" applyProtection="1">
      <alignment horizontal="center" vertical="center" textRotation="45" shrinkToFit="1"/>
      <protection/>
    </xf>
    <xf numFmtId="0" fontId="4" fillId="0" borderId="45" xfId="0" applyFont="1" applyFill="1" applyBorder="1" applyAlignment="1" applyProtection="1">
      <alignment horizontal="center" vertical="center" textRotation="45" shrinkToFit="1"/>
      <protection/>
    </xf>
    <xf numFmtId="0" fontId="5" fillId="0" borderId="69" xfId="0" applyFont="1" applyFill="1" applyBorder="1" applyAlignment="1" applyProtection="1">
      <alignment horizontal="center" vertical="center" shrinkToFit="1"/>
      <protection/>
    </xf>
    <xf numFmtId="0" fontId="5" fillId="0" borderId="43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4" fillId="0" borderId="70" xfId="0" applyFont="1" applyFill="1" applyBorder="1" applyAlignment="1" applyProtection="1">
      <alignment horizontal="center" vertical="center" shrinkToFit="1"/>
      <protection/>
    </xf>
    <xf numFmtId="0" fontId="0" fillId="0" borderId="43" xfId="0" applyFill="1" applyBorder="1" applyAlignment="1" applyProtection="1">
      <alignment horizontal="center" vertical="center" shrinkToFit="1"/>
      <protection/>
    </xf>
    <xf numFmtId="0" fontId="0" fillId="0" borderId="11" xfId="0" applyFill="1" applyBorder="1" applyAlignment="1" applyProtection="1">
      <alignment horizontal="center" vertical="center" shrinkToFit="1"/>
      <protection/>
    </xf>
    <xf numFmtId="0" fontId="1" fillId="0" borderId="71" xfId="0" applyFont="1" applyFill="1" applyBorder="1" applyAlignment="1" applyProtection="1">
      <alignment horizontal="center" vertical="center"/>
      <protection/>
    </xf>
    <xf numFmtId="0" fontId="1" fillId="0" borderId="72" xfId="0" applyFont="1" applyFill="1" applyBorder="1" applyAlignment="1" applyProtection="1">
      <alignment horizontal="center" vertical="center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 locked="0"/>
    </xf>
    <xf numFmtId="0" fontId="1" fillId="0" borderId="7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center"/>
      <protection/>
    </xf>
    <xf numFmtId="0" fontId="1" fillId="0" borderId="55" xfId="0" applyFont="1" applyFill="1" applyBorder="1" applyAlignment="1" applyProtection="1">
      <alignment horizontal="center" vertical="center"/>
      <protection/>
    </xf>
    <xf numFmtId="0" fontId="1" fillId="0" borderId="60" xfId="0" applyFont="1" applyFill="1" applyBorder="1" applyAlignment="1" applyProtection="1">
      <alignment vertical="center"/>
      <protection/>
    </xf>
    <xf numFmtId="0" fontId="0" fillId="0" borderId="60" xfId="0" applyFill="1" applyBorder="1" applyAlignment="1" applyProtection="1">
      <alignment vertical="center"/>
      <protection/>
    </xf>
    <xf numFmtId="0" fontId="0" fillId="0" borderId="75" xfId="0" applyFill="1" applyBorder="1" applyAlignment="1" applyProtection="1">
      <alignment vertical="center"/>
      <protection/>
    </xf>
    <xf numFmtId="0" fontId="1" fillId="0" borderId="72" xfId="0" applyFont="1" applyFill="1" applyBorder="1" applyAlignment="1" applyProtection="1">
      <alignment vertical="center"/>
      <protection/>
    </xf>
    <xf numFmtId="0" fontId="0" fillId="0" borderId="72" xfId="0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1" fillId="0" borderId="76" xfId="0" applyFont="1" applyFill="1" applyBorder="1" applyAlignment="1" applyProtection="1">
      <alignment vertical="center"/>
      <protection/>
    </xf>
    <xf numFmtId="0" fontId="0" fillId="0" borderId="42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1" fillId="0" borderId="74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77" xfId="0" applyFont="1" applyFill="1" applyBorder="1" applyAlignment="1" applyProtection="1">
      <alignment horizontal="left"/>
      <protection/>
    </xf>
    <xf numFmtId="0" fontId="4" fillId="0" borderId="78" xfId="0" applyFont="1" applyFill="1" applyBorder="1" applyAlignment="1" applyProtection="1">
      <alignment horizontal="left"/>
      <protection/>
    </xf>
    <xf numFmtId="0" fontId="0" fillId="0" borderId="79" xfId="0" applyFill="1" applyBorder="1" applyAlignment="1" applyProtection="1">
      <alignment horizontal="left"/>
      <protection/>
    </xf>
    <xf numFmtId="0" fontId="0" fillId="0" borderId="80" xfId="0" applyFill="1" applyBorder="1" applyAlignment="1" applyProtection="1">
      <alignment horizontal="left"/>
      <protection/>
    </xf>
    <xf numFmtId="0" fontId="1" fillId="0" borderId="81" xfId="0" applyFont="1" applyFill="1" applyBorder="1" applyAlignment="1" applyProtection="1">
      <alignment horizontal="left"/>
      <protection/>
    </xf>
    <xf numFmtId="0" fontId="1" fillId="0" borderId="66" xfId="0" applyFont="1" applyFill="1" applyBorder="1" applyAlignment="1" applyProtection="1">
      <alignment horizontal="left"/>
      <protection/>
    </xf>
    <xf numFmtId="0" fontId="4" fillId="0" borderId="77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0" fillId="0" borderId="81" xfId="0" applyFill="1" applyBorder="1" applyAlignment="1" applyProtection="1">
      <alignment horizontal="left"/>
      <protection/>
    </xf>
    <xf numFmtId="0" fontId="0" fillId="0" borderId="66" xfId="0" applyFill="1" applyBorder="1" applyAlignment="1" applyProtection="1">
      <alignment horizontal="left"/>
      <protection/>
    </xf>
    <xf numFmtId="0" fontId="1" fillId="0" borderId="82" xfId="0" applyFont="1" applyFill="1" applyBorder="1" applyAlignment="1" applyProtection="1">
      <alignment horizontal="left"/>
      <protection/>
    </xf>
    <xf numFmtId="0" fontId="1" fillId="0" borderId="83" xfId="0" applyFont="1" applyFill="1" applyBorder="1" applyAlignment="1" applyProtection="1">
      <alignment horizontal="left"/>
      <protection/>
    </xf>
    <xf numFmtId="0" fontId="1" fillId="0" borderId="75" xfId="0" applyFont="1" applyFill="1" applyBorder="1" applyAlignment="1" applyProtection="1">
      <alignment horizontal="left"/>
      <protection/>
    </xf>
    <xf numFmtId="0" fontId="1" fillId="0" borderId="65" xfId="0" applyFont="1" applyFill="1" applyBorder="1" applyAlignment="1" applyProtection="1">
      <alignment horizontal="left"/>
      <protection/>
    </xf>
    <xf numFmtId="0" fontId="0" fillId="0" borderId="84" xfId="0" applyFill="1" applyBorder="1" applyAlignment="1" applyProtection="1">
      <alignment horizontal="left"/>
      <protection/>
    </xf>
    <xf numFmtId="0" fontId="0" fillId="0" borderId="67" xfId="0" applyFill="1" applyBorder="1" applyAlignment="1" applyProtection="1">
      <alignment horizontal="left"/>
      <protection/>
    </xf>
    <xf numFmtId="0" fontId="0" fillId="0" borderId="22" xfId="0" applyFill="1" applyBorder="1" applyAlignment="1" applyProtection="1">
      <alignment horizontal="left"/>
      <protection/>
    </xf>
    <xf numFmtId="0" fontId="0" fillId="0" borderId="21" xfId="0" applyFill="1" applyBorder="1" applyAlignment="1" applyProtection="1">
      <alignment horizontal="left"/>
      <protection/>
    </xf>
    <xf numFmtId="0" fontId="0" fillId="0" borderId="52" xfId="0" applyFill="1" applyBorder="1" applyAlignment="1" applyProtection="1">
      <alignment/>
      <protection/>
    </xf>
    <xf numFmtId="0" fontId="0" fillId="0" borderId="53" xfId="0" applyFill="1" applyBorder="1" applyAlignment="1" applyProtection="1">
      <alignment/>
      <protection/>
    </xf>
    <xf numFmtId="0" fontId="0" fillId="0" borderId="54" xfId="0" applyFill="1" applyBorder="1" applyAlignment="1" applyProtection="1">
      <alignment/>
      <protection/>
    </xf>
    <xf numFmtId="0" fontId="5" fillId="0" borderId="85" xfId="0" applyFont="1" applyFill="1" applyBorder="1" applyAlignment="1" applyProtection="1">
      <alignment horizontal="center"/>
      <protection/>
    </xf>
    <xf numFmtId="0" fontId="5" fillId="0" borderId="26" xfId="0" applyFont="1" applyFill="1" applyBorder="1" applyAlignment="1" applyProtection="1">
      <alignment horizontal="center"/>
      <protection/>
    </xf>
    <xf numFmtId="0" fontId="5" fillId="0" borderId="85" xfId="0" applyFont="1" applyFill="1" applyBorder="1" applyAlignment="1" applyProtection="1">
      <alignment horizontal="left"/>
      <protection/>
    </xf>
    <xf numFmtId="0" fontId="5" fillId="0" borderId="40" xfId="0" applyFont="1" applyFill="1" applyBorder="1" applyAlignment="1" applyProtection="1">
      <alignment horizontal="left"/>
      <protection/>
    </xf>
    <xf numFmtId="0" fontId="5" fillId="0" borderId="25" xfId="0" applyFont="1" applyFill="1" applyBorder="1" applyAlignment="1" applyProtection="1">
      <alignment horizontal="left"/>
      <protection/>
    </xf>
    <xf numFmtId="0" fontId="1" fillId="0" borderId="39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horizontal="center" vertical="center"/>
      <protection locked="0"/>
    </xf>
    <xf numFmtId="0" fontId="1" fillId="0" borderId="76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34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28575</xdr:rowOff>
    </xdr:from>
    <xdr:to>
      <xdr:col>0</xdr:col>
      <xdr:colOff>0</xdr:colOff>
      <xdr:row>68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120777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9525</xdr:rowOff>
    </xdr:from>
    <xdr:to>
      <xdr:col>0</xdr:col>
      <xdr:colOff>0</xdr:colOff>
      <xdr:row>67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222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161925</xdr:rowOff>
    </xdr:from>
    <xdr:to>
      <xdr:col>0</xdr:col>
      <xdr:colOff>0</xdr:colOff>
      <xdr:row>68</xdr:row>
      <xdr:rowOff>161925</xdr:rowOff>
    </xdr:to>
    <xdr:sp>
      <xdr:nvSpPr>
        <xdr:cNvPr id="4" name="Line 4"/>
        <xdr:cNvSpPr>
          <a:spLocks/>
        </xdr:cNvSpPr>
      </xdr:nvSpPr>
      <xdr:spPr>
        <a:xfrm>
          <a:off x="0" y="120491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9525</xdr:rowOff>
    </xdr:from>
    <xdr:to>
      <xdr:col>0</xdr:col>
      <xdr:colOff>0</xdr:colOff>
      <xdr:row>69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1205865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305</xdr:row>
      <xdr:rowOff>28575</xdr:rowOff>
    </xdr:from>
    <xdr:to>
      <xdr:col>6</xdr:col>
      <xdr:colOff>0</xdr:colOff>
      <xdr:row>307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962400" y="503967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306</xdr:row>
      <xdr:rowOff>9525</xdr:rowOff>
    </xdr:from>
    <xdr:to>
      <xdr:col>9</xdr:col>
      <xdr:colOff>0</xdr:colOff>
      <xdr:row>306</xdr:row>
      <xdr:rowOff>9525</xdr:rowOff>
    </xdr:to>
    <xdr:sp>
      <xdr:nvSpPr>
        <xdr:cNvPr id="2" name="Line 2"/>
        <xdr:cNvSpPr>
          <a:spLocks/>
        </xdr:cNvSpPr>
      </xdr:nvSpPr>
      <xdr:spPr>
        <a:xfrm>
          <a:off x="3962400" y="505777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307</xdr:row>
      <xdr:rowOff>9525</xdr:rowOff>
    </xdr:from>
    <xdr:to>
      <xdr:col>8</xdr:col>
      <xdr:colOff>600075</xdr:colOff>
      <xdr:row>307</xdr:row>
      <xdr:rowOff>9525</xdr:rowOff>
    </xdr:to>
    <xdr:sp>
      <xdr:nvSpPr>
        <xdr:cNvPr id="3" name="Line 3"/>
        <xdr:cNvSpPr>
          <a:spLocks/>
        </xdr:cNvSpPr>
      </xdr:nvSpPr>
      <xdr:spPr>
        <a:xfrm>
          <a:off x="3962400" y="507682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304</xdr:row>
      <xdr:rowOff>171450</xdr:rowOff>
    </xdr:from>
    <xdr:to>
      <xdr:col>7</xdr:col>
      <xdr:colOff>0</xdr:colOff>
      <xdr:row>307</xdr:row>
      <xdr:rowOff>171450</xdr:rowOff>
    </xdr:to>
    <xdr:sp>
      <xdr:nvSpPr>
        <xdr:cNvPr id="4" name="Line 4"/>
        <xdr:cNvSpPr>
          <a:spLocks/>
        </xdr:cNvSpPr>
      </xdr:nvSpPr>
      <xdr:spPr>
        <a:xfrm>
          <a:off x="4572000" y="5033962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305</xdr:row>
      <xdr:rowOff>9525</xdr:rowOff>
    </xdr:from>
    <xdr:to>
      <xdr:col>7</xdr:col>
      <xdr:colOff>600075</xdr:colOff>
      <xdr:row>308</xdr:row>
      <xdr:rowOff>0</xdr:rowOff>
    </xdr:to>
    <xdr:sp>
      <xdr:nvSpPr>
        <xdr:cNvPr id="5" name="Line 5"/>
        <xdr:cNvSpPr>
          <a:spLocks/>
        </xdr:cNvSpPr>
      </xdr:nvSpPr>
      <xdr:spPr>
        <a:xfrm>
          <a:off x="5172075" y="503777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0</xdr:rowOff>
    </xdr:from>
    <xdr:to>
      <xdr:col>8</xdr:col>
      <xdr:colOff>0</xdr:colOff>
      <xdr:row>20</xdr:row>
      <xdr:rowOff>190500</xdr:rowOff>
    </xdr:to>
    <xdr:sp>
      <xdr:nvSpPr>
        <xdr:cNvPr id="6" name="Line 7"/>
        <xdr:cNvSpPr>
          <a:spLocks/>
        </xdr:cNvSpPr>
      </xdr:nvSpPr>
      <xdr:spPr>
        <a:xfrm>
          <a:off x="4581525" y="2857500"/>
          <a:ext cx="6000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17</xdr:row>
      <xdr:rowOff>0</xdr:rowOff>
    </xdr:from>
    <xdr:to>
      <xdr:col>7</xdr:col>
      <xdr:colOff>590550</xdr:colOff>
      <xdr:row>21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4591050" y="2857500"/>
          <a:ext cx="5619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0</xdr:rowOff>
    </xdr:from>
    <xdr:to>
      <xdr:col>9</xdr:col>
      <xdr:colOff>0</xdr:colOff>
      <xdr:row>16</xdr:row>
      <xdr:rowOff>190500</xdr:rowOff>
    </xdr:to>
    <xdr:sp>
      <xdr:nvSpPr>
        <xdr:cNvPr id="8" name="Line 9"/>
        <xdr:cNvSpPr>
          <a:spLocks/>
        </xdr:cNvSpPr>
      </xdr:nvSpPr>
      <xdr:spPr>
        <a:xfrm>
          <a:off x="5191125" y="2095500"/>
          <a:ext cx="6000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13</xdr:row>
      <xdr:rowOff>0</xdr:rowOff>
    </xdr:from>
    <xdr:to>
      <xdr:col>8</xdr:col>
      <xdr:colOff>590550</xdr:colOff>
      <xdr:row>17</xdr:row>
      <xdr:rowOff>0</xdr:rowOff>
    </xdr:to>
    <xdr:sp>
      <xdr:nvSpPr>
        <xdr:cNvPr id="9" name="Line 10"/>
        <xdr:cNvSpPr>
          <a:spLocks/>
        </xdr:cNvSpPr>
      </xdr:nvSpPr>
      <xdr:spPr>
        <a:xfrm flipV="1">
          <a:off x="5200650" y="2095500"/>
          <a:ext cx="5619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25</xdr:row>
      <xdr:rowOff>0</xdr:rowOff>
    </xdr:from>
    <xdr:to>
      <xdr:col>8</xdr:col>
      <xdr:colOff>0</xdr:colOff>
      <xdr:row>28</xdr:row>
      <xdr:rowOff>190500</xdr:rowOff>
    </xdr:to>
    <xdr:sp>
      <xdr:nvSpPr>
        <xdr:cNvPr id="10" name="Line 11"/>
        <xdr:cNvSpPr>
          <a:spLocks/>
        </xdr:cNvSpPr>
      </xdr:nvSpPr>
      <xdr:spPr>
        <a:xfrm>
          <a:off x="4581525" y="4410075"/>
          <a:ext cx="6000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25</xdr:row>
      <xdr:rowOff>0</xdr:rowOff>
    </xdr:from>
    <xdr:to>
      <xdr:col>7</xdr:col>
      <xdr:colOff>590550</xdr:colOff>
      <xdr:row>29</xdr:row>
      <xdr:rowOff>0</xdr:rowOff>
    </xdr:to>
    <xdr:sp>
      <xdr:nvSpPr>
        <xdr:cNvPr id="11" name="Line 12"/>
        <xdr:cNvSpPr>
          <a:spLocks/>
        </xdr:cNvSpPr>
      </xdr:nvSpPr>
      <xdr:spPr>
        <a:xfrm flipV="1">
          <a:off x="4591050" y="4410075"/>
          <a:ext cx="5619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21</xdr:row>
      <xdr:rowOff>0</xdr:rowOff>
    </xdr:from>
    <xdr:to>
      <xdr:col>9</xdr:col>
      <xdr:colOff>0</xdr:colOff>
      <xdr:row>24</xdr:row>
      <xdr:rowOff>190500</xdr:rowOff>
    </xdr:to>
    <xdr:sp>
      <xdr:nvSpPr>
        <xdr:cNvPr id="12" name="Line 13"/>
        <xdr:cNvSpPr>
          <a:spLocks/>
        </xdr:cNvSpPr>
      </xdr:nvSpPr>
      <xdr:spPr>
        <a:xfrm>
          <a:off x="5191125" y="3629025"/>
          <a:ext cx="6000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21</xdr:row>
      <xdr:rowOff>0</xdr:rowOff>
    </xdr:from>
    <xdr:to>
      <xdr:col>8</xdr:col>
      <xdr:colOff>590550</xdr:colOff>
      <xdr:row>25</xdr:row>
      <xdr:rowOff>0</xdr:rowOff>
    </xdr:to>
    <xdr:sp>
      <xdr:nvSpPr>
        <xdr:cNvPr id="13" name="Line 14"/>
        <xdr:cNvSpPr>
          <a:spLocks/>
        </xdr:cNvSpPr>
      </xdr:nvSpPr>
      <xdr:spPr>
        <a:xfrm flipV="1">
          <a:off x="5200650" y="3629025"/>
          <a:ext cx="5619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8</xdr:col>
      <xdr:colOff>0</xdr:colOff>
      <xdr:row>36</xdr:row>
      <xdr:rowOff>190500</xdr:rowOff>
    </xdr:to>
    <xdr:sp>
      <xdr:nvSpPr>
        <xdr:cNvPr id="14" name="Line 15"/>
        <xdr:cNvSpPr>
          <a:spLocks/>
        </xdr:cNvSpPr>
      </xdr:nvSpPr>
      <xdr:spPr>
        <a:xfrm>
          <a:off x="4581525" y="5962650"/>
          <a:ext cx="6000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33</xdr:row>
      <xdr:rowOff>0</xdr:rowOff>
    </xdr:from>
    <xdr:to>
      <xdr:col>7</xdr:col>
      <xdr:colOff>590550</xdr:colOff>
      <xdr:row>37</xdr:row>
      <xdr:rowOff>0</xdr:rowOff>
    </xdr:to>
    <xdr:sp>
      <xdr:nvSpPr>
        <xdr:cNvPr id="15" name="Line 16"/>
        <xdr:cNvSpPr>
          <a:spLocks/>
        </xdr:cNvSpPr>
      </xdr:nvSpPr>
      <xdr:spPr>
        <a:xfrm flipV="1">
          <a:off x="4591050" y="5962650"/>
          <a:ext cx="5619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9</xdr:col>
      <xdr:colOff>0</xdr:colOff>
      <xdr:row>32</xdr:row>
      <xdr:rowOff>190500</xdr:rowOff>
    </xdr:to>
    <xdr:sp>
      <xdr:nvSpPr>
        <xdr:cNvPr id="16" name="Line 17"/>
        <xdr:cNvSpPr>
          <a:spLocks/>
        </xdr:cNvSpPr>
      </xdr:nvSpPr>
      <xdr:spPr>
        <a:xfrm>
          <a:off x="5191125" y="5191125"/>
          <a:ext cx="6000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29</xdr:row>
      <xdr:rowOff>0</xdr:rowOff>
    </xdr:from>
    <xdr:to>
      <xdr:col>8</xdr:col>
      <xdr:colOff>590550</xdr:colOff>
      <xdr:row>33</xdr:row>
      <xdr:rowOff>0</xdr:rowOff>
    </xdr:to>
    <xdr:sp>
      <xdr:nvSpPr>
        <xdr:cNvPr id="17" name="Line 18"/>
        <xdr:cNvSpPr>
          <a:spLocks/>
        </xdr:cNvSpPr>
      </xdr:nvSpPr>
      <xdr:spPr>
        <a:xfrm flipV="1">
          <a:off x="5200650" y="5191125"/>
          <a:ext cx="5619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41</xdr:row>
      <xdr:rowOff>0</xdr:rowOff>
    </xdr:from>
    <xdr:to>
      <xdr:col>8</xdr:col>
      <xdr:colOff>0</xdr:colOff>
      <xdr:row>44</xdr:row>
      <xdr:rowOff>190500</xdr:rowOff>
    </xdr:to>
    <xdr:sp>
      <xdr:nvSpPr>
        <xdr:cNvPr id="18" name="Line 19"/>
        <xdr:cNvSpPr>
          <a:spLocks/>
        </xdr:cNvSpPr>
      </xdr:nvSpPr>
      <xdr:spPr>
        <a:xfrm>
          <a:off x="4581525" y="7505700"/>
          <a:ext cx="6000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41</xdr:row>
      <xdr:rowOff>0</xdr:rowOff>
    </xdr:from>
    <xdr:to>
      <xdr:col>7</xdr:col>
      <xdr:colOff>590550</xdr:colOff>
      <xdr:row>45</xdr:row>
      <xdr:rowOff>0</xdr:rowOff>
    </xdr:to>
    <xdr:sp>
      <xdr:nvSpPr>
        <xdr:cNvPr id="19" name="Line 20"/>
        <xdr:cNvSpPr>
          <a:spLocks/>
        </xdr:cNvSpPr>
      </xdr:nvSpPr>
      <xdr:spPr>
        <a:xfrm flipV="1">
          <a:off x="4591050" y="7505700"/>
          <a:ext cx="5619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9</xdr:col>
      <xdr:colOff>0</xdr:colOff>
      <xdr:row>40</xdr:row>
      <xdr:rowOff>190500</xdr:rowOff>
    </xdr:to>
    <xdr:sp>
      <xdr:nvSpPr>
        <xdr:cNvPr id="20" name="Line 21"/>
        <xdr:cNvSpPr>
          <a:spLocks/>
        </xdr:cNvSpPr>
      </xdr:nvSpPr>
      <xdr:spPr>
        <a:xfrm>
          <a:off x="5191125" y="6734175"/>
          <a:ext cx="6000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37</xdr:row>
      <xdr:rowOff>0</xdr:rowOff>
    </xdr:from>
    <xdr:to>
      <xdr:col>8</xdr:col>
      <xdr:colOff>590550</xdr:colOff>
      <xdr:row>41</xdr:row>
      <xdr:rowOff>0</xdr:rowOff>
    </xdr:to>
    <xdr:sp>
      <xdr:nvSpPr>
        <xdr:cNvPr id="21" name="Line 22"/>
        <xdr:cNvSpPr>
          <a:spLocks/>
        </xdr:cNvSpPr>
      </xdr:nvSpPr>
      <xdr:spPr>
        <a:xfrm flipV="1">
          <a:off x="5200650" y="6734175"/>
          <a:ext cx="5619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51</xdr:row>
      <xdr:rowOff>152400</xdr:rowOff>
    </xdr:from>
    <xdr:to>
      <xdr:col>8</xdr:col>
      <xdr:colOff>600075</xdr:colOff>
      <xdr:row>57</xdr:row>
      <xdr:rowOff>161925</xdr:rowOff>
    </xdr:to>
    <xdr:sp>
      <xdr:nvSpPr>
        <xdr:cNvPr id="22" name="Line 23"/>
        <xdr:cNvSpPr>
          <a:spLocks/>
        </xdr:cNvSpPr>
      </xdr:nvSpPr>
      <xdr:spPr>
        <a:xfrm flipV="1">
          <a:off x="4581525" y="9534525"/>
          <a:ext cx="12001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57</xdr:row>
      <xdr:rowOff>161925</xdr:rowOff>
    </xdr:from>
    <xdr:to>
      <xdr:col>8</xdr:col>
      <xdr:colOff>600075</xdr:colOff>
      <xdr:row>63</xdr:row>
      <xdr:rowOff>152400</xdr:rowOff>
    </xdr:to>
    <xdr:sp>
      <xdr:nvSpPr>
        <xdr:cNvPr id="23" name="Line 24"/>
        <xdr:cNvSpPr>
          <a:spLocks/>
        </xdr:cNvSpPr>
      </xdr:nvSpPr>
      <xdr:spPr>
        <a:xfrm flipV="1">
          <a:off x="4581525" y="10496550"/>
          <a:ext cx="12001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63</xdr:row>
      <xdr:rowOff>152400</xdr:rowOff>
    </xdr:from>
    <xdr:to>
      <xdr:col>8</xdr:col>
      <xdr:colOff>600075</xdr:colOff>
      <xdr:row>69</xdr:row>
      <xdr:rowOff>152400</xdr:rowOff>
    </xdr:to>
    <xdr:sp>
      <xdr:nvSpPr>
        <xdr:cNvPr id="24" name="Line 25"/>
        <xdr:cNvSpPr>
          <a:spLocks/>
        </xdr:cNvSpPr>
      </xdr:nvSpPr>
      <xdr:spPr>
        <a:xfrm flipV="1">
          <a:off x="4581525" y="11430000"/>
          <a:ext cx="12001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69</xdr:row>
      <xdr:rowOff>152400</xdr:rowOff>
    </xdr:from>
    <xdr:to>
      <xdr:col>8</xdr:col>
      <xdr:colOff>600075</xdr:colOff>
      <xdr:row>75</xdr:row>
      <xdr:rowOff>152400</xdr:rowOff>
    </xdr:to>
    <xdr:sp>
      <xdr:nvSpPr>
        <xdr:cNvPr id="25" name="Line 26"/>
        <xdr:cNvSpPr>
          <a:spLocks/>
        </xdr:cNvSpPr>
      </xdr:nvSpPr>
      <xdr:spPr>
        <a:xfrm flipV="1">
          <a:off x="4581525" y="12363450"/>
          <a:ext cx="12001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75</xdr:row>
      <xdr:rowOff>152400</xdr:rowOff>
    </xdr:from>
    <xdr:to>
      <xdr:col>8</xdr:col>
      <xdr:colOff>600075</xdr:colOff>
      <xdr:row>81</xdr:row>
      <xdr:rowOff>152400</xdr:rowOff>
    </xdr:to>
    <xdr:sp>
      <xdr:nvSpPr>
        <xdr:cNvPr id="26" name="Line 27"/>
        <xdr:cNvSpPr>
          <a:spLocks/>
        </xdr:cNvSpPr>
      </xdr:nvSpPr>
      <xdr:spPr>
        <a:xfrm flipV="1">
          <a:off x="4581525" y="13296900"/>
          <a:ext cx="12001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81</xdr:row>
      <xdr:rowOff>152400</xdr:rowOff>
    </xdr:from>
    <xdr:to>
      <xdr:col>8</xdr:col>
      <xdr:colOff>600075</xdr:colOff>
      <xdr:row>87</xdr:row>
      <xdr:rowOff>152400</xdr:rowOff>
    </xdr:to>
    <xdr:sp>
      <xdr:nvSpPr>
        <xdr:cNvPr id="27" name="Line 28"/>
        <xdr:cNvSpPr>
          <a:spLocks/>
        </xdr:cNvSpPr>
      </xdr:nvSpPr>
      <xdr:spPr>
        <a:xfrm flipV="1">
          <a:off x="4581525" y="14230350"/>
          <a:ext cx="12001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87</xdr:row>
      <xdr:rowOff>152400</xdr:rowOff>
    </xdr:from>
    <xdr:to>
      <xdr:col>8</xdr:col>
      <xdr:colOff>600075</xdr:colOff>
      <xdr:row>93</xdr:row>
      <xdr:rowOff>152400</xdr:rowOff>
    </xdr:to>
    <xdr:sp>
      <xdr:nvSpPr>
        <xdr:cNvPr id="28" name="Line 29"/>
        <xdr:cNvSpPr>
          <a:spLocks/>
        </xdr:cNvSpPr>
      </xdr:nvSpPr>
      <xdr:spPr>
        <a:xfrm flipV="1">
          <a:off x="4581525" y="15163800"/>
          <a:ext cx="12001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93</xdr:row>
      <xdr:rowOff>152400</xdr:rowOff>
    </xdr:from>
    <xdr:to>
      <xdr:col>8</xdr:col>
      <xdr:colOff>600075</xdr:colOff>
      <xdr:row>99</xdr:row>
      <xdr:rowOff>152400</xdr:rowOff>
    </xdr:to>
    <xdr:sp>
      <xdr:nvSpPr>
        <xdr:cNvPr id="29" name="Line 30"/>
        <xdr:cNvSpPr>
          <a:spLocks/>
        </xdr:cNvSpPr>
      </xdr:nvSpPr>
      <xdr:spPr>
        <a:xfrm flipV="1">
          <a:off x="4581525" y="16097250"/>
          <a:ext cx="12001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106</xdr:row>
      <xdr:rowOff>152400</xdr:rowOff>
    </xdr:from>
    <xdr:to>
      <xdr:col>8</xdr:col>
      <xdr:colOff>600075</xdr:colOff>
      <xdr:row>112</xdr:row>
      <xdr:rowOff>152400</xdr:rowOff>
    </xdr:to>
    <xdr:sp>
      <xdr:nvSpPr>
        <xdr:cNvPr id="30" name="Line 31"/>
        <xdr:cNvSpPr>
          <a:spLocks/>
        </xdr:cNvSpPr>
      </xdr:nvSpPr>
      <xdr:spPr>
        <a:xfrm flipV="1">
          <a:off x="4581525" y="18135600"/>
          <a:ext cx="12001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112</xdr:row>
      <xdr:rowOff>152400</xdr:rowOff>
    </xdr:from>
    <xdr:to>
      <xdr:col>8</xdr:col>
      <xdr:colOff>600075</xdr:colOff>
      <xdr:row>118</xdr:row>
      <xdr:rowOff>152400</xdr:rowOff>
    </xdr:to>
    <xdr:sp>
      <xdr:nvSpPr>
        <xdr:cNvPr id="31" name="Line 32"/>
        <xdr:cNvSpPr>
          <a:spLocks/>
        </xdr:cNvSpPr>
      </xdr:nvSpPr>
      <xdr:spPr>
        <a:xfrm flipV="1">
          <a:off x="4581525" y="19069050"/>
          <a:ext cx="12001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118</xdr:row>
      <xdr:rowOff>152400</xdr:rowOff>
    </xdr:from>
    <xdr:to>
      <xdr:col>8</xdr:col>
      <xdr:colOff>600075</xdr:colOff>
      <xdr:row>124</xdr:row>
      <xdr:rowOff>152400</xdr:rowOff>
    </xdr:to>
    <xdr:sp>
      <xdr:nvSpPr>
        <xdr:cNvPr id="32" name="Line 33"/>
        <xdr:cNvSpPr>
          <a:spLocks/>
        </xdr:cNvSpPr>
      </xdr:nvSpPr>
      <xdr:spPr>
        <a:xfrm flipV="1">
          <a:off x="4581525" y="20002500"/>
          <a:ext cx="12001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124</xdr:row>
      <xdr:rowOff>152400</xdr:rowOff>
    </xdr:from>
    <xdr:to>
      <xdr:col>8</xdr:col>
      <xdr:colOff>600075</xdr:colOff>
      <xdr:row>130</xdr:row>
      <xdr:rowOff>152400</xdr:rowOff>
    </xdr:to>
    <xdr:sp>
      <xdr:nvSpPr>
        <xdr:cNvPr id="33" name="Line 34"/>
        <xdr:cNvSpPr>
          <a:spLocks/>
        </xdr:cNvSpPr>
      </xdr:nvSpPr>
      <xdr:spPr>
        <a:xfrm flipV="1">
          <a:off x="4581525" y="20935950"/>
          <a:ext cx="12001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130</xdr:row>
      <xdr:rowOff>152400</xdr:rowOff>
    </xdr:from>
    <xdr:to>
      <xdr:col>8</xdr:col>
      <xdr:colOff>600075</xdr:colOff>
      <xdr:row>136</xdr:row>
      <xdr:rowOff>152400</xdr:rowOff>
    </xdr:to>
    <xdr:sp>
      <xdr:nvSpPr>
        <xdr:cNvPr id="34" name="Line 35"/>
        <xdr:cNvSpPr>
          <a:spLocks/>
        </xdr:cNvSpPr>
      </xdr:nvSpPr>
      <xdr:spPr>
        <a:xfrm flipV="1">
          <a:off x="4581525" y="21869400"/>
          <a:ext cx="12001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136</xdr:row>
      <xdr:rowOff>152400</xdr:rowOff>
    </xdr:from>
    <xdr:to>
      <xdr:col>8</xdr:col>
      <xdr:colOff>600075</xdr:colOff>
      <xdr:row>142</xdr:row>
      <xdr:rowOff>152400</xdr:rowOff>
    </xdr:to>
    <xdr:sp>
      <xdr:nvSpPr>
        <xdr:cNvPr id="35" name="Line 36"/>
        <xdr:cNvSpPr>
          <a:spLocks/>
        </xdr:cNvSpPr>
      </xdr:nvSpPr>
      <xdr:spPr>
        <a:xfrm flipV="1">
          <a:off x="4581525" y="22802850"/>
          <a:ext cx="12001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142</xdr:row>
      <xdr:rowOff>152400</xdr:rowOff>
    </xdr:from>
    <xdr:to>
      <xdr:col>8</xdr:col>
      <xdr:colOff>600075</xdr:colOff>
      <xdr:row>148</xdr:row>
      <xdr:rowOff>152400</xdr:rowOff>
    </xdr:to>
    <xdr:sp>
      <xdr:nvSpPr>
        <xdr:cNvPr id="36" name="Line 37"/>
        <xdr:cNvSpPr>
          <a:spLocks/>
        </xdr:cNvSpPr>
      </xdr:nvSpPr>
      <xdr:spPr>
        <a:xfrm flipV="1">
          <a:off x="4581525" y="23736300"/>
          <a:ext cx="12001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148</xdr:row>
      <xdr:rowOff>152400</xdr:rowOff>
    </xdr:from>
    <xdr:to>
      <xdr:col>8</xdr:col>
      <xdr:colOff>600075</xdr:colOff>
      <xdr:row>154</xdr:row>
      <xdr:rowOff>152400</xdr:rowOff>
    </xdr:to>
    <xdr:sp>
      <xdr:nvSpPr>
        <xdr:cNvPr id="37" name="Line 38"/>
        <xdr:cNvSpPr>
          <a:spLocks/>
        </xdr:cNvSpPr>
      </xdr:nvSpPr>
      <xdr:spPr>
        <a:xfrm flipV="1">
          <a:off x="4581525" y="24669750"/>
          <a:ext cx="12001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161</xdr:row>
      <xdr:rowOff>152400</xdr:rowOff>
    </xdr:from>
    <xdr:to>
      <xdr:col>8</xdr:col>
      <xdr:colOff>600075</xdr:colOff>
      <xdr:row>167</xdr:row>
      <xdr:rowOff>152400</xdr:rowOff>
    </xdr:to>
    <xdr:sp>
      <xdr:nvSpPr>
        <xdr:cNvPr id="38" name="Line 39"/>
        <xdr:cNvSpPr>
          <a:spLocks/>
        </xdr:cNvSpPr>
      </xdr:nvSpPr>
      <xdr:spPr>
        <a:xfrm flipV="1">
          <a:off x="4581525" y="26736675"/>
          <a:ext cx="12001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167</xdr:row>
      <xdr:rowOff>152400</xdr:rowOff>
    </xdr:from>
    <xdr:to>
      <xdr:col>8</xdr:col>
      <xdr:colOff>600075</xdr:colOff>
      <xdr:row>173</xdr:row>
      <xdr:rowOff>152400</xdr:rowOff>
    </xdr:to>
    <xdr:sp>
      <xdr:nvSpPr>
        <xdr:cNvPr id="39" name="Line 40"/>
        <xdr:cNvSpPr>
          <a:spLocks/>
        </xdr:cNvSpPr>
      </xdr:nvSpPr>
      <xdr:spPr>
        <a:xfrm flipV="1">
          <a:off x="4581525" y="27670125"/>
          <a:ext cx="12001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173</xdr:row>
      <xdr:rowOff>152400</xdr:rowOff>
    </xdr:from>
    <xdr:to>
      <xdr:col>8</xdr:col>
      <xdr:colOff>600075</xdr:colOff>
      <xdr:row>179</xdr:row>
      <xdr:rowOff>152400</xdr:rowOff>
    </xdr:to>
    <xdr:sp>
      <xdr:nvSpPr>
        <xdr:cNvPr id="40" name="Line 41"/>
        <xdr:cNvSpPr>
          <a:spLocks/>
        </xdr:cNvSpPr>
      </xdr:nvSpPr>
      <xdr:spPr>
        <a:xfrm flipV="1">
          <a:off x="4581525" y="28603575"/>
          <a:ext cx="12001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179</xdr:row>
      <xdr:rowOff>152400</xdr:rowOff>
    </xdr:from>
    <xdr:to>
      <xdr:col>8</xdr:col>
      <xdr:colOff>600075</xdr:colOff>
      <xdr:row>185</xdr:row>
      <xdr:rowOff>152400</xdr:rowOff>
    </xdr:to>
    <xdr:sp>
      <xdr:nvSpPr>
        <xdr:cNvPr id="41" name="Line 42"/>
        <xdr:cNvSpPr>
          <a:spLocks/>
        </xdr:cNvSpPr>
      </xdr:nvSpPr>
      <xdr:spPr>
        <a:xfrm flipV="1">
          <a:off x="4581525" y="29537025"/>
          <a:ext cx="12001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185</xdr:row>
      <xdr:rowOff>152400</xdr:rowOff>
    </xdr:from>
    <xdr:to>
      <xdr:col>8</xdr:col>
      <xdr:colOff>600075</xdr:colOff>
      <xdr:row>191</xdr:row>
      <xdr:rowOff>152400</xdr:rowOff>
    </xdr:to>
    <xdr:sp>
      <xdr:nvSpPr>
        <xdr:cNvPr id="42" name="Line 43"/>
        <xdr:cNvSpPr>
          <a:spLocks/>
        </xdr:cNvSpPr>
      </xdr:nvSpPr>
      <xdr:spPr>
        <a:xfrm flipV="1">
          <a:off x="4581525" y="30470475"/>
          <a:ext cx="12001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191</xdr:row>
      <xdr:rowOff>152400</xdr:rowOff>
    </xdr:from>
    <xdr:to>
      <xdr:col>8</xdr:col>
      <xdr:colOff>600075</xdr:colOff>
      <xdr:row>197</xdr:row>
      <xdr:rowOff>152400</xdr:rowOff>
    </xdr:to>
    <xdr:sp>
      <xdr:nvSpPr>
        <xdr:cNvPr id="43" name="Line 44"/>
        <xdr:cNvSpPr>
          <a:spLocks/>
        </xdr:cNvSpPr>
      </xdr:nvSpPr>
      <xdr:spPr>
        <a:xfrm flipV="1">
          <a:off x="4581525" y="31403925"/>
          <a:ext cx="12001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197</xdr:row>
      <xdr:rowOff>152400</xdr:rowOff>
    </xdr:from>
    <xdr:to>
      <xdr:col>8</xdr:col>
      <xdr:colOff>600075</xdr:colOff>
      <xdr:row>203</xdr:row>
      <xdr:rowOff>152400</xdr:rowOff>
    </xdr:to>
    <xdr:sp>
      <xdr:nvSpPr>
        <xdr:cNvPr id="44" name="Line 45"/>
        <xdr:cNvSpPr>
          <a:spLocks/>
        </xdr:cNvSpPr>
      </xdr:nvSpPr>
      <xdr:spPr>
        <a:xfrm flipV="1">
          <a:off x="4581525" y="32337375"/>
          <a:ext cx="12001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203</xdr:row>
      <xdr:rowOff>152400</xdr:rowOff>
    </xdr:from>
    <xdr:to>
      <xdr:col>8</xdr:col>
      <xdr:colOff>600075</xdr:colOff>
      <xdr:row>209</xdr:row>
      <xdr:rowOff>152400</xdr:rowOff>
    </xdr:to>
    <xdr:sp>
      <xdr:nvSpPr>
        <xdr:cNvPr id="45" name="Line 46"/>
        <xdr:cNvSpPr>
          <a:spLocks/>
        </xdr:cNvSpPr>
      </xdr:nvSpPr>
      <xdr:spPr>
        <a:xfrm flipV="1">
          <a:off x="4581525" y="33270825"/>
          <a:ext cx="12001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216</xdr:row>
      <xdr:rowOff>152400</xdr:rowOff>
    </xdr:from>
    <xdr:to>
      <xdr:col>8</xdr:col>
      <xdr:colOff>600075</xdr:colOff>
      <xdr:row>222</xdr:row>
      <xdr:rowOff>152400</xdr:rowOff>
    </xdr:to>
    <xdr:sp>
      <xdr:nvSpPr>
        <xdr:cNvPr id="46" name="Line 47"/>
        <xdr:cNvSpPr>
          <a:spLocks/>
        </xdr:cNvSpPr>
      </xdr:nvSpPr>
      <xdr:spPr>
        <a:xfrm flipV="1">
          <a:off x="4581525" y="35337750"/>
          <a:ext cx="12001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222</xdr:row>
      <xdr:rowOff>152400</xdr:rowOff>
    </xdr:from>
    <xdr:to>
      <xdr:col>8</xdr:col>
      <xdr:colOff>600075</xdr:colOff>
      <xdr:row>228</xdr:row>
      <xdr:rowOff>152400</xdr:rowOff>
    </xdr:to>
    <xdr:sp>
      <xdr:nvSpPr>
        <xdr:cNvPr id="47" name="Line 48"/>
        <xdr:cNvSpPr>
          <a:spLocks/>
        </xdr:cNvSpPr>
      </xdr:nvSpPr>
      <xdr:spPr>
        <a:xfrm flipV="1">
          <a:off x="4581525" y="36271200"/>
          <a:ext cx="12001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228</xdr:row>
      <xdr:rowOff>152400</xdr:rowOff>
    </xdr:from>
    <xdr:to>
      <xdr:col>8</xdr:col>
      <xdr:colOff>600075</xdr:colOff>
      <xdr:row>234</xdr:row>
      <xdr:rowOff>152400</xdr:rowOff>
    </xdr:to>
    <xdr:sp>
      <xdr:nvSpPr>
        <xdr:cNvPr id="48" name="Line 49"/>
        <xdr:cNvSpPr>
          <a:spLocks/>
        </xdr:cNvSpPr>
      </xdr:nvSpPr>
      <xdr:spPr>
        <a:xfrm flipV="1">
          <a:off x="4581525" y="37204650"/>
          <a:ext cx="12001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234</xdr:row>
      <xdr:rowOff>152400</xdr:rowOff>
    </xdr:from>
    <xdr:to>
      <xdr:col>8</xdr:col>
      <xdr:colOff>600075</xdr:colOff>
      <xdr:row>240</xdr:row>
      <xdr:rowOff>152400</xdr:rowOff>
    </xdr:to>
    <xdr:sp>
      <xdr:nvSpPr>
        <xdr:cNvPr id="49" name="Line 50"/>
        <xdr:cNvSpPr>
          <a:spLocks/>
        </xdr:cNvSpPr>
      </xdr:nvSpPr>
      <xdr:spPr>
        <a:xfrm flipV="1">
          <a:off x="4581525" y="38138100"/>
          <a:ext cx="12001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240</xdr:row>
      <xdr:rowOff>152400</xdr:rowOff>
    </xdr:from>
    <xdr:to>
      <xdr:col>8</xdr:col>
      <xdr:colOff>600075</xdr:colOff>
      <xdr:row>246</xdr:row>
      <xdr:rowOff>152400</xdr:rowOff>
    </xdr:to>
    <xdr:sp>
      <xdr:nvSpPr>
        <xdr:cNvPr id="50" name="Line 51"/>
        <xdr:cNvSpPr>
          <a:spLocks/>
        </xdr:cNvSpPr>
      </xdr:nvSpPr>
      <xdr:spPr>
        <a:xfrm flipV="1">
          <a:off x="4581525" y="39071550"/>
          <a:ext cx="12001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246</xdr:row>
      <xdr:rowOff>152400</xdr:rowOff>
    </xdr:from>
    <xdr:to>
      <xdr:col>8</xdr:col>
      <xdr:colOff>600075</xdr:colOff>
      <xdr:row>252</xdr:row>
      <xdr:rowOff>152400</xdr:rowOff>
    </xdr:to>
    <xdr:sp>
      <xdr:nvSpPr>
        <xdr:cNvPr id="51" name="Line 52"/>
        <xdr:cNvSpPr>
          <a:spLocks/>
        </xdr:cNvSpPr>
      </xdr:nvSpPr>
      <xdr:spPr>
        <a:xfrm flipV="1">
          <a:off x="4581525" y="40005000"/>
          <a:ext cx="12001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252</xdr:row>
      <xdr:rowOff>152400</xdr:rowOff>
    </xdr:from>
    <xdr:to>
      <xdr:col>8</xdr:col>
      <xdr:colOff>600075</xdr:colOff>
      <xdr:row>258</xdr:row>
      <xdr:rowOff>152400</xdr:rowOff>
    </xdr:to>
    <xdr:sp>
      <xdr:nvSpPr>
        <xdr:cNvPr id="52" name="Line 53"/>
        <xdr:cNvSpPr>
          <a:spLocks/>
        </xdr:cNvSpPr>
      </xdr:nvSpPr>
      <xdr:spPr>
        <a:xfrm flipV="1">
          <a:off x="4581525" y="40938450"/>
          <a:ext cx="12001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258</xdr:row>
      <xdr:rowOff>152400</xdr:rowOff>
    </xdr:from>
    <xdr:to>
      <xdr:col>8</xdr:col>
      <xdr:colOff>600075</xdr:colOff>
      <xdr:row>264</xdr:row>
      <xdr:rowOff>152400</xdr:rowOff>
    </xdr:to>
    <xdr:sp>
      <xdr:nvSpPr>
        <xdr:cNvPr id="53" name="Line 54"/>
        <xdr:cNvSpPr>
          <a:spLocks/>
        </xdr:cNvSpPr>
      </xdr:nvSpPr>
      <xdr:spPr>
        <a:xfrm flipV="1">
          <a:off x="4581525" y="41871900"/>
          <a:ext cx="12001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277</xdr:row>
      <xdr:rowOff>0</xdr:rowOff>
    </xdr:from>
    <xdr:to>
      <xdr:col>8</xdr:col>
      <xdr:colOff>0</xdr:colOff>
      <xdr:row>280</xdr:row>
      <xdr:rowOff>190500</xdr:rowOff>
    </xdr:to>
    <xdr:sp>
      <xdr:nvSpPr>
        <xdr:cNvPr id="54" name="Line 55"/>
        <xdr:cNvSpPr>
          <a:spLocks/>
        </xdr:cNvSpPr>
      </xdr:nvSpPr>
      <xdr:spPr>
        <a:xfrm>
          <a:off x="4581525" y="44958000"/>
          <a:ext cx="6000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277</xdr:row>
      <xdr:rowOff>0</xdr:rowOff>
    </xdr:from>
    <xdr:to>
      <xdr:col>7</xdr:col>
      <xdr:colOff>590550</xdr:colOff>
      <xdr:row>281</xdr:row>
      <xdr:rowOff>0</xdr:rowOff>
    </xdr:to>
    <xdr:sp>
      <xdr:nvSpPr>
        <xdr:cNvPr id="55" name="Line 56"/>
        <xdr:cNvSpPr>
          <a:spLocks/>
        </xdr:cNvSpPr>
      </xdr:nvSpPr>
      <xdr:spPr>
        <a:xfrm flipV="1">
          <a:off x="4591050" y="44958000"/>
          <a:ext cx="5619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273</xdr:row>
      <xdr:rowOff>0</xdr:rowOff>
    </xdr:from>
    <xdr:to>
      <xdr:col>9</xdr:col>
      <xdr:colOff>0</xdr:colOff>
      <xdr:row>276</xdr:row>
      <xdr:rowOff>190500</xdr:rowOff>
    </xdr:to>
    <xdr:sp>
      <xdr:nvSpPr>
        <xdr:cNvPr id="56" name="Line 57"/>
        <xdr:cNvSpPr>
          <a:spLocks/>
        </xdr:cNvSpPr>
      </xdr:nvSpPr>
      <xdr:spPr>
        <a:xfrm>
          <a:off x="5191125" y="44196000"/>
          <a:ext cx="6000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273</xdr:row>
      <xdr:rowOff>0</xdr:rowOff>
    </xdr:from>
    <xdr:to>
      <xdr:col>8</xdr:col>
      <xdr:colOff>590550</xdr:colOff>
      <xdr:row>277</xdr:row>
      <xdr:rowOff>0</xdr:rowOff>
    </xdr:to>
    <xdr:sp>
      <xdr:nvSpPr>
        <xdr:cNvPr id="57" name="Line 58"/>
        <xdr:cNvSpPr>
          <a:spLocks/>
        </xdr:cNvSpPr>
      </xdr:nvSpPr>
      <xdr:spPr>
        <a:xfrm flipV="1">
          <a:off x="5200650" y="44196000"/>
          <a:ext cx="5619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285</xdr:row>
      <xdr:rowOff>0</xdr:rowOff>
    </xdr:from>
    <xdr:to>
      <xdr:col>8</xdr:col>
      <xdr:colOff>0</xdr:colOff>
      <xdr:row>288</xdr:row>
      <xdr:rowOff>190500</xdr:rowOff>
    </xdr:to>
    <xdr:sp>
      <xdr:nvSpPr>
        <xdr:cNvPr id="58" name="Line 59"/>
        <xdr:cNvSpPr>
          <a:spLocks/>
        </xdr:cNvSpPr>
      </xdr:nvSpPr>
      <xdr:spPr>
        <a:xfrm>
          <a:off x="4581525" y="46501050"/>
          <a:ext cx="6000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285</xdr:row>
      <xdr:rowOff>0</xdr:rowOff>
    </xdr:from>
    <xdr:to>
      <xdr:col>7</xdr:col>
      <xdr:colOff>590550</xdr:colOff>
      <xdr:row>289</xdr:row>
      <xdr:rowOff>0</xdr:rowOff>
    </xdr:to>
    <xdr:sp>
      <xdr:nvSpPr>
        <xdr:cNvPr id="59" name="Line 60"/>
        <xdr:cNvSpPr>
          <a:spLocks/>
        </xdr:cNvSpPr>
      </xdr:nvSpPr>
      <xdr:spPr>
        <a:xfrm flipV="1">
          <a:off x="4591050" y="46501050"/>
          <a:ext cx="5619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281</xdr:row>
      <xdr:rowOff>0</xdr:rowOff>
    </xdr:from>
    <xdr:to>
      <xdr:col>9</xdr:col>
      <xdr:colOff>0</xdr:colOff>
      <xdr:row>284</xdr:row>
      <xdr:rowOff>190500</xdr:rowOff>
    </xdr:to>
    <xdr:sp>
      <xdr:nvSpPr>
        <xdr:cNvPr id="60" name="Line 61"/>
        <xdr:cNvSpPr>
          <a:spLocks/>
        </xdr:cNvSpPr>
      </xdr:nvSpPr>
      <xdr:spPr>
        <a:xfrm>
          <a:off x="5191125" y="45729525"/>
          <a:ext cx="6000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281</xdr:row>
      <xdr:rowOff>0</xdr:rowOff>
    </xdr:from>
    <xdr:to>
      <xdr:col>8</xdr:col>
      <xdr:colOff>590550</xdr:colOff>
      <xdr:row>285</xdr:row>
      <xdr:rowOff>0</xdr:rowOff>
    </xdr:to>
    <xdr:sp>
      <xdr:nvSpPr>
        <xdr:cNvPr id="61" name="Line 62"/>
        <xdr:cNvSpPr>
          <a:spLocks/>
        </xdr:cNvSpPr>
      </xdr:nvSpPr>
      <xdr:spPr>
        <a:xfrm flipV="1">
          <a:off x="5200650" y="45729525"/>
          <a:ext cx="5619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293</xdr:row>
      <xdr:rowOff>0</xdr:rowOff>
    </xdr:from>
    <xdr:to>
      <xdr:col>8</xdr:col>
      <xdr:colOff>0</xdr:colOff>
      <xdr:row>296</xdr:row>
      <xdr:rowOff>190500</xdr:rowOff>
    </xdr:to>
    <xdr:sp>
      <xdr:nvSpPr>
        <xdr:cNvPr id="62" name="Line 63"/>
        <xdr:cNvSpPr>
          <a:spLocks/>
        </xdr:cNvSpPr>
      </xdr:nvSpPr>
      <xdr:spPr>
        <a:xfrm>
          <a:off x="4581525" y="48053625"/>
          <a:ext cx="6000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293</xdr:row>
      <xdr:rowOff>0</xdr:rowOff>
    </xdr:from>
    <xdr:to>
      <xdr:col>7</xdr:col>
      <xdr:colOff>590550</xdr:colOff>
      <xdr:row>297</xdr:row>
      <xdr:rowOff>0</xdr:rowOff>
    </xdr:to>
    <xdr:sp>
      <xdr:nvSpPr>
        <xdr:cNvPr id="63" name="Line 64"/>
        <xdr:cNvSpPr>
          <a:spLocks/>
        </xdr:cNvSpPr>
      </xdr:nvSpPr>
      <xdr:spPr>
        <a:xfrm flipV="1">
          <a:off x="4591050" y="48053625"/>
          <a:ext cx="5619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289</xdr:row>
      <xdr:rowOff>0</xdr:rowOff>
    </xdr:from>
    <xdr:to>
      <xdr:col>9</xdr:col>
      <xdr:colOff>0</xdr:colOff>
      <xdr:row>292</xdr:row>
      <xdr:rowOff>190500</xdr:rowOff>
    </xdr:to>
    <xdr:sp>
      <xdr:nvSpPr>
        <xdr:cNvPr id="64" name="Line 65"/>
        <xdr:cNvSpPr>
          <a:spLocks/>
        </xdr:cNvSpPr>
      </xdr:nvSpPr>
      <xdr:spPr>
        <a:xfrm>
          <a:off x="5191125" y="47282100"/>
          <a:ext cx="6000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289</xdr:row>
      <xdr:rowOff>0</xdr:rowOff>
    </xdr:from>
    <xdr:to>
      <xdr:col>8</xdr:col>
      <xdr:colOff>590550</xdr:colOff>
      <xdr:row>293</xdr:row>
      <xdr:rowOff>0</xdr:rowOff>
    </xdr:to>
    <xdr:sp>
      <xdr:nvSpPr>
        <xdr:cNvPr id="65" name="Line 66"/>
        <xdr:cNvSpPr>
          <a:spLocks/>
        </xdr:cNvSpPr>
      </xdr:nvSpPr>
      <xdr:spPr>
        <a:xfrm flipV="1">
          <a:off x="5200650" y="47282100"/>
          <a:ext cx="5619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301</xdr:row>
      <xdr:rowOff>0</xdr:rowOff>
    </xdr:from>
    <xdr:to>
      <xdr:col>8</xdr:col>
      <xdr:colOff>0</xdr:colOff>
      <xdr:row>304</xdr:row>
      <xdr:rowOff>190500</xdr:rowOff>
    </xdr:to>
    <xdr:sp>
      <xdr:nvSpPr>
        <xdr:cNvPr id="66" name="Line 67"/>
        <xdr:cNvSpPr>
          <a:spLocks/>
        </xdr:cNvSpPr>
      </xdr:nvSpPr>
      <xdr:spPr>
        <a:xfrm>
          <a:off x="4581525" y="49596675"/>
          <a:ext cx="6000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301</xdr:row>
      <xdr:rowOff>0</xdr:rowOff>
    </xdr:from>
    <xdr:to>
      <xdr:col>7</xdr:col>
      <xdr:colOff>590550</xdr:colOff>
      <xdr:row>305</xdr:row>
      <xdr:rowOff>0</xdr:rowOff>
    </xdr:to>
    <xdr:sp>
      <xdr:nvSpPr>
        <xdr:cNvPr id="67" name="Line 68"/>
        <xdr:cNvSpPr>
          <a:spLocks/>
        </xdr:cNvSpPr>
      </xdr:nvSpPr>
      <xdr:spPr>
        <a:xfrm flipV="1">
          <a:off x="4591050" y="49596675"/>
          <a:ext cx="5619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297</xdr:row>
      <xdr:rowOff>0</xdr:rowOff>
    </xdr:from>
    <xdr:to>
      <xdr:col>9</xdr:col>
      <xdr:colOff>0</xdr:colOff>
      <xdr:row>300</xdr:row>
      <xdr:rowOff>190500</xdr:rowOff>
    </xdr:to>
    <xdr:sp>
      <xdr:nvSpPr>
        <xdr:cNvPr id="68" name="Line 69"/>
        <xdr:cNvSpPr>
          <a:spLocks/>
        </xdr:cNvSpPr>
      </xdr:nvSpPr>
      <xdr:spPr>
        <a:xfrm>
          <a:off x="5191125" y="48825150"/>
          <a:ext cx="6000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297</xdr:row>
      <xdr:rowOff>0</xdr:rowOff>
    </xdr:from>
    <xdr:to>
      <xdr:col>8</xdr:col>
      <xdr:colOff>590550</xdr:colOff>
      <xdr:row>301</xdr:row>
      <xdr:rowOff>0</xdr:rowOff>
    </xdr:to>
    <xdr:sp>
      <xdr:nvSpPr>
        <xdr:cNvPr id="69" name="Line 70"/>
        <xdr:cNvSpPr>
          <a:spLocks/>
        </xdr:cNvSpPr>
      </xdr:nvSpPr>
      <xdr:spPr>
        <a:xfrm flipV="1">
          <a:off x="5200650" y="48825150"/>
          <a:ext cx="5619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301</xdr:row>
      <xdr:rowOff>0</xdr:rowOff>
    </xdr:from>
    <xdr:to>
      <xdr:col>8</xdr:col>
      <xdr:colOff>0</xdr:colOff>
      <xdr:row>304</xdr:row>
      <xdr:rowOff>190500</xdr:rowOff>
    </xdr:to>
    <xdr:sp>
      <xdr:nvSpPr>
        <xdr:cNvPr id="70" name="Line 71"/>
        <xdr:cNvSpPr>
          <a:spLocks/>
        </xdr:cNvSpPr>
      </xdr:nvSpPr>
      <xdr:spPr>
        <a:xfrm>
          <a:off x="4581525" y="49596675"/>
          <a:ext cx="6000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301</xdr:row>
      <xdr:rowOff>0</xdr:rowOff>
    </xdr:from>
    <xdr:to>
      <xdr:col>7</xdr:col>
      <xdr:colOff>590550</xdr:colOff>
      <xdr:row>305</xdr:row>
      <xdr:rowOff>0</xdr:rowOff>
    </xdr:to>
    <xdr:sp>
      <xdr:nvSpPr>
        <xdr:cNvPr id="71" name="Line 72"/>
        <xdr:cNvSpPr>
          <a:spLocks/>
        </xdr:cNvSpPr>
      </xdr:nvSpPr>
      <xdr:spPr>
        <a:xfrm flipV="1">
          <a:off x="4591050" y="49596675"/>
          <a:ext cx="5619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297</xdr:row>
      <xdr:rowOff>0</xdr:rowOff>
    </xdr:from>
    <xdr:to>
      <xdr:col>9</xdr:col>
      <xdr:colOff>0</xdr:colOff>
      <xdr:row>300</xdr:row>
      <xdr:rowOff>190500</xdr:rowOff>
    </xdr:to>
    <xdr:sp>
      <xdr:nvSpPr>
        <xdr:cNvPr id="72" name="Line 73"/>
        <xdr:cNvSpPr>
          <a:spLocks/>
        </xdr:cNvSpPr>
      </xdr:nvSpPr>
      <xdr:spPr>
        <a:xfrm>
          <a:off x="5191125" y="48825150"/>
          <a:ext cx="6000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297</xdr:row>
      <xdr:rowOff>0</xdr:rowOff>
    </xdr:from>
    <xdr:to>
      <xdr:col>8</xdr:col>
      <xdr:colOff>590550</xdr:colOff>
      <xdr:row>301</xdr:row>
      <xdr:rowOff>0</xdr:rowOff>
    </xdr:to>
    <xdr:sp>
      <xdr:nvSpPr>
        <xdr:cNvPr id="73" name="Line 74"/>
        <xdr:cNvSpPr>
          <a:spLocks/>
        </xdr:cNvSpPr>
      </xdr:nvSpPr>
      <xdr:spPr>
        <a:xfrm flipV="1">
          <a:off x="5200650" y="48825150"/>
          <a:ext cx="5619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301</xdr:row>
      <xdr:rowOff>0</xdr:rowOff>
    </xdr:from>
    <xdr:to>
      <xdr:col>8</xdr:col>
      <xdr:colOff>0</xdr:colOff>
      <xdr:row>304</xdr:row>
      <xdr:rowOff>190500</xdr:rowOff>
    </xdr:to>
    <xdr:sp>
      <xdr:nvSpPr>
        <xdr:cNvPr id="74" name="Line 75"/>
        <xdr:cNvSpPr>
          <a:spLocks/>
        </xdr:cNvSpPr>
      </xdr:nvSpPr>
      <xdr:spPr>
        <a:xfrm>
          <a:off x="4581525" y="49596675"/>
          <a:ext cx="6000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301</xdr:row>
      <xdr:rowOff>0</xdr:rowOff>
    </xdr:from>
    <xdr:to>
      <xdr:col>7</xdr:col>
      <xdr:colOff>590550</xdr:colOff>
      <xdr:row>305</xdr:row>
      <xdr:rowOff>0</xdr:rowOff>
    </xdr:to>
    <xdr:sp>
      <xdr:nvSpPr>
        <xdr:cNvPr id="75" name="Line 76"/>
        <xdr:cNvSpPr>
          <a:spLocks/>
        </xdr:cNvSpPr>
      </xdr:nvSpPr>
      <xdr:spPr>
        <a:xfrm flipV="1">
          <a:off x="4591050" y="49596675"/>
          <a:ext cx="5619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41</xdr:row>
      <xdr:rowOff>0</xdr:rowOff>
    </xdr:from>
    <xdr:to>
      <xdr:col>8</xdr:col>
      <xdr:colOff>0</xdr:colOff>
      <xdr:row>44</xdr:row>
      <xdr:rowOff>190500</xdr:rowOff>
    </xdr:to>
    <xdr:sp>
      <xdr:nvSpPr>
        <xdr:cNvPr id="76" name="Line 77"/>
        <xdr:cNvSpPr>
          <a:spLocks/>
        </xdr:cNvSpPr>
      </xdr:nvSpPr>
      <xdr:spPr>
        <a:xfrm>
          <a:off x="4581525" y="7505700"/>
          <a:ext cx="6000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41</xdr:row>
      <xdr:rowOff>0</xdr:rowOff>
    </xdr:from>
    <xdr:to>
      <xdr:col>7</xdr:col>
      <xdr:colOff>590550</xdr:colOff>
      <xdr:row>45</xdr:row>
      <xdr:rowOff>0</xdr:rowOff>
    </xdr:to>
    <xdr:sp>
      <xdr:nvSpPr>
        <xdr:cNvPr id="77" name="Line 78"/>
        <xdr:cNvSpPr>
          <a:spLocks/>
        </xdr:cNvSpPr>
      </xdr:nvSpPr>
      <xdr:spPr>
        <a:xfrm flipV="1">
          <a:off x="4591050" y="7505700"/>
          <a:ext cx="5619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145"/>
  <sheetViews>
    <sheetView showGridLines="0" zoomScale="60" zoomScaleNormal="60" zoomScaleSheetLayoutView="75" workbookViewId="0" topLeftCell="A1">
      <selection activeCell="C17" sqref="C17"/>
    </sheetView>
  </sheetViews>
  <sheetFormatPr defaultColWidth="9.140625" defaultRowHeight="12.75"/>
  <cols>
    <col min="1" max="1" width="10.8515625" style="16" customWidth="1"/>
    <col min="2" max="2" width="31.7109375" style="16" bestFit="1" customWidth="1"/>
    <col min="3" max="3" width="15.421875" style="16" customWidth="1"/>
    <col min="4" max="4" width="16.421875" style="17" bestFit="1" customWidth="1"/>
    <col min="5" max="5" width="15.28125" style="16" customWidth="1"/>
    <col min="6" max="6" width="11.140625" style="16" customWidth="1"/>
    <col min="7" max="7" width="32.421875" style="16" bestFit="1" customWidth="1"/>
    <col min="8" max="8" width="16.7109375" style="16" customWidth="1"/>
    <col min="9" max="9" width="17.421875" style="16" customWidth="1"/>
    <col min="10" max="10" width="14.8515625" style="16" customWidth="1"/>
    <col min="11" max="11" width="15.140625" style="16" bestFit="1" customWidth="1"/>
    <col min="12" max="12" width="29.8515625" style="16" bestFit="1" customWidth="1"/>
    <col min="13" max="13" width="21.140625" style="16" bestFit="1" customWidth="1"/>
    <col min="14" max="15" width="8.421875" style="16" bestFit="1" customWidth="1"/>
    <col min="16" max="16384" width="9.140625" style="16" customWidth="1"/>
  </cols>
  <sheetData>
    <row r="1" spans="1:10" ht="12">
      <c r="A1" s="24"/>
      <c r="B1" s="25"/>
      <c r="C1" s="25"/>
      <c r="D1" s="26"/>
      <c r="E1" s="25"/>
      <c r="F1" s="25"/>
      <c r="G1" s="25"/>
      <c r="H1" s="25"/>
      <c r="I1" s="25"/>
      <c r="J1" s="27"/>
    </row>
    <row r="2" spans="1:10" ht="12.75" customHeight="1">
      <c r="A2" s="157" t="s">
        <v>86</v>
      </c>
      <c r="B2" s="158"/>
      <c r="C2" s="158"/>
      <c r="D2" s="158"/>
      <c r="E2" s="158"/>
      <c r="F2" s="158"/>
      <c r="G2" s="158"/>
      <c r="H2" s="158"/>
      <c r="I2" s="158"/>
      <c r="J2" s="159"/>
    </row>
    <row r="3" spans="1:10" ht="15.75" thickBot="1">
      <c r="A3" s="28"/>
      <c r="B3" s="29"/>
      <c r="C3" s="21"/>
      <c r="D3" s="30"/>
      <c r="E3" s="21"/>
      <c r="F3" s="21"/>
      <c r="G3" s="21"/>
      <c r="H3" s="21"/>
      <c r="I3" s="21"/>
      <c r="J3" s="31"/>
    </row>
    <row r="4" spans="1:10" ht="15.75" thickBot="1">
      <c r="A4" s="13" t="s">
        <v>33</v>
      </c>
      <c r="B4" s="14"/>
      <c r="C4" s="160" t="s">
        <v>104</v>
      </c>
      <c r="D4" s="160"/>
      <c r="E4" s="160"/>
      <c r="F4" s="14" t="str">
        <f>A4</f>
        <v>Home Team:</v>
      </c>
      <c r="G4" s="14"/>
      <c r="H4" s="14" t="str">
        <f>C4</f>
        <v>LeCale</v>
      </c>
      <c r="I4" s="14"/>
      <c r="J4" s="15"/>
    </row>
    <row r="5" spans="1:10" ht="15.75" thickBot="1">
      <c r="A5" s="1" t="s">
        <v>34</v>
      </c>
      <c r="B5" s="2" t="s">
        <v>0</v>
      </c>
      <c r="C5" s="134" t="s">
        <v>35</v>
      </c>
      <c r="D5" s="134" t="s">
        <v>36</v>
      </c>
      <c r="E5" s="135" t="s">
        <v>37</v>
      </c>
      <c r="F5" s="23" t="s">
        <v>34</v>
      </c>
      <c r="G5" s="3" t="s">
        <v>0</v>
      </c>
      <c r="H5" s="3" t="s">
        <v>35</v>
      </c>
      <c r="I5" s="3" t="s">
        <v>36</v>
      </c>
      <c r="J5" s="4" t="s">
        <v>37</v>
      </c>
    </row>
    <row r="6" spans="1:10" s="19" customFormat="1" ht="15">
      <c r="A6" s="161">
        <v>1</v>
      </c>
      <c r="B6" s="5" t="s">
        <v>38</v>
      </c>
      <c r="C6" s="151" t="s">
        <v>106</v>
      </c>
      <c r="D6" s="139" t="s">
        <v>107</v>
      </c>
      <c r="E6" s="138"/>
      <c r="F6" s="161">
        <v>2</v>
      </c>
      <c r="G6" s="5" t="s">
        <v>39</v>
      </c>
      <c r="H6" s="138" t="s">
        <v>130</v>
      </c>
      <c r="I6" s="139" t="s">
        <v>122</v>
      </c>
      <c r="J6" s="138" t="s">
        <v>131</v>
      </c>
    </row>
    <row r="7" spans="1:10" ht="15">
      <c r="A7" s="162"/>
      <c r="B7" s="6" t="s">
        <v>38</v>
      </c>
      <c r="C7" s="152" t="s">
        <v>108</v>
      </c>
      <c r="D7" s="141" t="s">
        <v>109</v>
      </c>
      <c r="E7" s="140"/>
      <c r="F7" s="162"/>
      <c r="G7" s="6" t="s">
        <v>39</v>
      </c>
      <c r="H7" s="140" t="s">
        <v>132</v>
      </c>
      <c r="I7" s="141" t="s">
        <v>133</v>
      </c>
      <c r="J7" s="140" t="s">
        <v>23</v>
      </c>
    </row>
    <row r="8" spans="1:10" ht="15">
      <c r="A8" s="162"/>
      <c r="B8" s="6" t="s">
        <v>38</v>
      </c>
      <c r="C8" s="152" t="s">
        <v>110</v>
      </c>
      <c r="D8" s="141" t="s">
        <v>111</v>
      </c>
      <c r="E8" s="140"/>
      <c r="F8" s="162"/>
      <c r="G8" s="6" t="s">
        <v>39</v>
      </c>
      <c r="H8" s="140" t="s">
        <v>134</v>
      </c>
      <c r="I8" s="141" t="s">
        <v>123</v>
      </c>
      <c r="J8" s="140" t="s">
        <v>22</v>
      </c>
    </row>
    <row r="9" spans="1:10" ht="15.75" thickBot="1">
      <c r="A9" s="163"/>
      <c r="B9" s="7" t="s">
        <v>38</v>
      </c>
      <c r="C9" s="153" t="s">
        <v>112</v>
      </c>
      <c r="D9" s="143" t="s">
        <v>113</v>
      </c>
      <c r="E9" s="142"/>
      <c r="F9" s="163"/>
      <c r="G9" s="7" t="s">
        <v>39</v>
      </c>
      <c r="H9" s="142" t="s">
        <v>135</v>
      </c>
      <c r="I9" s="143" t="s">
        <v>136</v>
      </c>
      <c r="J9" s="142" t="s">
        <v>32</v>
      </c>
    </row>
    <row r="10" spans="1:10" ht="15">
      <c r="A10" s="161">
        <v>3</v>
      </c>
      <c r="B10" s="128" t="s">
        <v>40</v>
      </c>
      <c r="C10" s="146" t="s">
        <v>114</v>
      </c>
      <c r="D10" s="145" t="s">
        <v>115</v>
      </c>
      <c r="E10" s="146"/>
      <c r="F10" s="164">
        <v>4</v>
      </c>
      <c r="G10" s="5" t="s">
        <v>41</v>
      </c>
      <c r="H10" s="138" t="s">
        <v>137</v>
      </c>
      <c r="I10" s="139" t="s">
        <v>138</v>
      </c>
      <c r="J10" s="138" t="s">
        <v>131</v>
      </c>
    </row>
    <row r="11" spans="1:10" ht="15.75" thickBot="1">
      <c r="A11" s="162"/>
      <c r="B11" s="129" t="s">
        <v>40</v>
      </c>
      <c r="C11" s="140" t="s">
        <v>116</v>
      </c>
      <c r="D11" s="154" t="s">
        <v>117</v>
      </c>
      <c r="E11" s="140"/>
      <c r="F11" s="165"/>
      <c r="G11" s="6" t="s">
        <v>41</v>
      </c>
      <c r="H11" s="140" t="s">
        <v>126</v>
      </c>
      <c r="I11" s="141" t="s">
        <v>127</v>
      </c>
      <c r="J11" s="140" t="s">
        <v>23</v>
      </c>
    </row>
    <row r="12" spans="1:10" ht="15">
      <c r="A12" s="162"/>
      <c r="B12" s="129" t="s">
        <v>40</v>
      </c>
      <c r="C12" s="140" t="s">
        <v>118</v>
      </c>
      <c r="D12" s="141" t="s">
        <v>119</v>
      </c>
      <c r="E12" s="140"/>
      <c r="F12" s="165"/>
      <c r="G12" s="6" t="s">
        <v>41</v>
      </c>
      <c r="H12" s="140" t="s">
        <v>125</v>
      </c>
      <c r="I12" s="141" t="s">
        <v>124</v>
      </c>
      <c r="J12" s="138" t="s">
        <v>22</v>
      </c>
    </row>
    <row r="13" spans="1:10" ht="15.75" thickBot="1">
      <c r="A13" s="163"/>
      <c r="B13" s="130" t="s">
        <v>40</v>
      </c>
      <c r="C13" s="142" t="s">
        <v>120</v>
      </c>
      <c r="D13" s="143" t="s">
        <v>121</v>
      </c>
      <c r="E13" s="142"/>
      <c r="F13" s="166"/>
      <c r="G13" s="7" t="s">
        <v>41</v>
      </c>
      <c r="H13" s="142" t="s">
        <v>139</v>
      </c>
      <c r="I13" s="143" t="s">
        <v>140</v>
      </c>
      <c r="J13" s="140" t="s">
        <v>32</v>
      </c>
    </row>
    <row r="14" spans="1:10" ht="15">
      <c r="A14" s="10">
        <v>5</v>
      </c>
      <c r="B14" s="5" t="s">
        <v>50</v>
      </c>
      <c r="C14" s="147" t="s">
        <v>109</v>
      </c>
      <c r="D14" s="147" t="s">
        <v>111</v>
      </c>
      <c r="E14" s="141"/>
      <c r="F14" s="10">
        <v>6</v>
      </c>
      <c r="G14" s="5" t="s">
        <v>66</v>
      </c>
      <c r="H14" s="138" t="s">
        <v>107</v>
      </c>
      <c r="I14" s="150" t="s">
        <v>113</v>
      </c>
      <c r="J14" s="140" t="s">
        <v>108</v>
      </c>
    </row>
    <row r="15" spans="1:10" ht="15.75" thickBot="1">
      <c r="A15" s="11">
        <v>7</v>
      </c>
      <c r="B15" s="6" t="s">
        <v>51</v>
      </c>
      <c r="C15" s="148" t="s">
        <v>122</v>
      </c>
      <c r="D15" s="141" t="s">
        <v>123</v>
      </c>
      <c r="E15" s="148"/>
      <c r="F15" s="11">
        <v>8</v>
      </c>
      <c r="G15" s="6" t="s">
        <v>67</v>
      </c>
      <c r="H15" s="141" t="s">
        <v>136</v>
      </c>
      <c r="I15" s="141" t="s">
        <v>141</v>
      </c>
      <c r="J15" s="142" t="s">
        <v>134</v>
      </c>
    </row>
    <row r="16" spans="1:10" ht="15">
      <c r="A16" s="11">
        <v>9</v>
      </c>
      <c r="B16" s="6" t="s">
        <v>52</v>
      </c>
      <c r="C16" s="140" t="s">
        <v>115</v>
      </c>
      <c r="D16" s="141" t="s">
        <v>119</v>
      </c>
      <c r="E16" s="140"/>
      <c r="F16" s="11">
        <v>10</v>
      </c>
      <c r="G16" s="6" t="s">
        <v>68</v>
      </c>
      <c r="H16" s="140" t="s">
        <v>117</v>
      </c>
      <c r="I16" s="141" t="s">
        <v>129</v>
      </c>
      <c r="J16" s="140" t="s">
        <v>120</v>
      </c>
    </row>
    <row r="17" spans="1:10" ht="15.75" thickBot="1">
      <c r="A17" s="12">
        <v>11</v>
      </c>
      <c r="B17" s="7" t="s">
        <v>53</v>
      </c>
      <c r="C17" s="147" t="s">
        <v>124</v>
      </c>
      <c r="D17" s="141" t="s">
        <v>125</v>
      </c>
      <c r="E17" s="140"/>
      <c r="F17" s="12">
        <v>12</v>
      </c>
      <c r="G17" s="7" t="s">
        <v>69</v>
      </c>
      <c r="H17" s="142" t="s">
        <v>140</v>
      </c>
      <c r="I17" s="143" t="s">
        <v>138</v>
      </c>
      <c r="J17" s="140" t="s">
        <v>137</v>
      </c>
    </row>
    <row r="18" spans="1:10" ht="15">
      <c r="A18" s="10">
        <v>13</v>
      </c>
      <c r="B18" s="5" t="s">
        <v>54</v>
      </c>
      <c r="C18" s="147" t="s">
        <v>111</v>
      </c>
      <c r="D18" s="141" t="s">
        <v>109</v>
      </c>
      <c r="E18" s="141"/>
      <c r="F18" s="10">
        <v>14</v>
      </c>
      <c r="G18" s="5" t="s">
        <v>70</v>
      </c>
      <c r="H18" s="138" t="s">
        <v>107</v>
      </c>
      <c r="I18" s="150" t="s">
        <v>113</v>
      </c>
      <c r="J18" s="138" t="s">
        <v>110</v>
      </c>
    </row>
    <row r="19" spans="1:10" ht="15">
      <c r="A19" s="11">
        <v>15</v>
      </c>
      <c r="B19" s="6" t="s">
        <v>55</v>
      </c>
      <c r="C19" s="148" t="s">
        <v>122</v>
      </c>
      <c r="D19" s="141" t="s">
        <v>123</v>
      </c>
      <c r="E19" s="148"/>
      <c r="F19" s="11">
        <v>16</v>
      </c>
      <c r="G19" s="6" t="s">
        <v>71</v>
      </c>
      <c r="H19" s="141" t="s">
        <v>136</v>
      </c>
      <c r="I19" s="141" t="s">
        <v>141</v>
      </c>
      <c r="J19" s="140" t="s">
        <v>165</v>
      </c>
    </row>
    <row r="20" spans="1:10" ht="15">
      <c r="A20" s="11">
        <v>17</v>
      </c>
      <c r="B20" s="6" t="s">
        <v>56</v>
      </c>
      <c r="C20" s="148" t="s">
        <v>119</v>
      </c>
      <c r="D20" s="141" t="s">
        <v>118</v>
      </c>
      <c r="E20" s="148"/>
      <c r="F20" s="11">
        <v>18</v>
      </c>
      <c r="G20" s="6" t="s">
        <v>72</v>
      </c>
      <c r="H20" s="140" t="s">
        <v>117</v>
      </c>
      <c r="I20" s="141" t="s">
        <v>129</v>
      </c>
      <c r="J20" s="140" t="s">
        <v>116</v>
      </c>
    </row>
    <row r="21" spans="1:10" ht="15.75" thickBot="1">
      <c r="A21" s="12">
        <v>19</v>
      </c>
      <c r="B21" s="7" t="s">
        <v>57</v>
      </c>
      <c r="C21" s="149" t="s">
        <v>126</v>
      </c>
      <c r="D21" s="143" t="s">
        <v>127</v>
      </c>
      <c r="E21" s="149"/>
      <c r="F21" s="12">
        <v>20</v>
      </c>
      <c r="G21" s="7" t="s">
        <v>73</v>
      </c>
      <c r="H21" s="142" t="s">
        <v>140</v>
      </c>
      <c r="I21" s="143" t="s">
        <v>138</v>
      </c>
      <c r="J21" s="140" t="s">
        <v>137</v>
      </c>
    </row>
    <row r="22" spans="1:12" ht="15">
      <c r="A22" s="10">
        <v>21</v>
      </c>
      <c r="B22" s="5" t="s">
        <v>58</v>
      </c>
      <c r="C22" s="147" t="s">
        <v>109</v>
      </c>
      <c r="D22" s="141" t="s">
        <v>111</v>
      </c>
      <c r="E22" s="141"/>
      <c r="F22" s="10">
        <v>22</v>
      </c>
      <c r="G22" s="5" t="s">
        <v>74</v>
      </c>
      <c r="H22" s="138" t="s">
        <v>107</v>
      </c>
      <c r="I22" s="150" t="s">
        <v>113</v>
      </c>
      <c r="J22" s="138" t="s">
        <v>108</v>
      </c>
      <c r="L22" s="17"/>
    </row>
    <row r="23" spans="1:12" ht="15">
      <c r="A23" s="11">
        <v>23</v>
      </c>
      <c r="B23" s="6" t="s">
        <v>59</v>
      </c>
      <c r="C23" s="148" t="s">
        <v>122</v>
      </c>
      <c r="D23" s="141" t="s">
        <v>123</v>
      </c>
      <c r="E23" s="148"/>
      <c r="F23" s="11">
        <v>24</v>
      </c>
      <c r="G23" s="6" t="s">
        <v>75</v>
      </c>
      <c r="H23" s="141" t="s">
        <v>136</v>
      </c>
      <c r="I23" s="141" t="s">
        <v>141</v>
      </c>
      <c r="J23" s="140" t="s">
        <v>134</v>
      </c>
      <c r="L23" s="17"/>
    </row>
    <row r="24" spans="1:12" ht="15">
      <c r="A24" s="11">
        <v>25</v>
      </c>
      <c r="B24" s="6" t="s">
        <v>60</v>
      </c>
      <c r="C24" s="148" t="s">
        <v>118</v>
      </c>
      <c r="D24" s="141" t="s">
        <v>119</v>
      </c>
      <c r="E24" s="148"/>
      <c r="F24" s="11">
        <v>26</v>
      </c>
      <c r="G24" s="6" t="s">
        <v>76</v>
      </c>
      <c r="H24" s="140" t="s">
        <v>117</v>
      </c>
      <c r="I24" s="141" t="s">
        <v>129</v>
      </c>
      <c r="J24" s="140" t="s">
        <v>120</v>
      </c>
      <c r="L24" s="17"/>
    </row>
    <row r="25" spans="1:10" ht="15.75" thickBot="1">
      <c r="A25" s="12">
        <v>27</v>
      </c>
      <c r="B25" s="7" t="s">
        <v>61</v>
      </c>
      <c r="C25" s="149" t="s">
        <v>125</v>
      </c>
      <c r="D25" s="149" t="s">
        <v>124</v>
      </c>
      <c r="E25" s="149"/>
      <c r="F25" s="12">
        <v>28</v>
      </c>
      <c r="G25" s="7" t="s">
        <v>77</v>
      </c>
      <c r="H25" s="142" t="s">
        <v>140</v>
      </c>
      <c r="I25" s="143" t="s">
        <v>138</v>
      </c>
      <c r="J25" s="140" t="s">
        <v>137</v>
      </c>
    </row>
    <row r="26" spans="1:10" ht="15">
      <c r="A26" s="10">
        <v>29</v>
      </c>
      <c r="B26" s="5" t="s">
        <v>62</v>
      </c>
      <c r="C26" s="147" t="s">
        <v>106</v>
      </c>
      <c r="D26" s="141" t="s">
        <v>111</v>
      </c>
      <c r="E26" s="141"/>
      <c r="F26" s="10">
        <v>30</v>
      </c>
      <c r="G26" s="5" t="s">
        <v>78</v>
      </c>
      <c r="H26" s="138" t="s">
        <v>107</v>
      </c>
      <c r="I26" s="150" t="s">
        <v>113</v>
      </c>
      <c r="J26" s="138" t="s">
        <v>110</v>
      </c>
    </row>
    <row r="27" spans="1:10" ht="15">
      <c r="A27" s="11">
        <v>31</v>
      </c>
      <c r="B27" s="6" t="s">
        <v>63</v>
      </c>
      <c r="C27" s="148" t="s">
        <v>122</v>
      </c>
      <c r="D27" s="141" t="s">
        <v>123</v>
      </c>
      <c r="E27" s="148"/>
      <c r="F27" s="11">
        <v>32</v>
      </c>
      <c r="G27" s="6" t="s">
        <v>79</v>
      </c>
      <c r="H27" s="141" t="s">
        <v>136</v>
      </c>
      <c r="I27" s="141" t="s">
        <v>141</v>
      </c>
      <c r="J27" s="140" t="s">
        <v>166</v>
      </c>
    </row>
    <row r="28" spans="1:10" ht="15">
      <c r="A28" s="11">
        <v>33</v>
      </c>
      <c r="B28" s="6" t="s">
        <v>64</v>
      </c>
      <c r="C28" s="148" t="s">
        <v>118</v>
      </c>
      <c r="D28" s="141" t="s">
        <v>119</v>
      </c>
      <c r="E28" s="148"/>
      <c r="F28" s="11">
        <v>34</v>
      </c>
      <c r="G28" s="6" t="s">
        <v>80</v>
      </c>
      <c r="H28" s="140" t="s">
        <v>120</v>
      </c>
      <c r="I28" s="141" t="s">
        <v>129</v>
      </c>
      <c r="J28" s="140" t="s">
        <v>116</v>
      </c>
    </row>
    <row r="29" spans="1:10" ht="15.75" thickBot="1">
      <c r="A29" s="12">
        <v>35</v>
      </c>
      <c r="B29" s="7" t="s">
        <v>65</v>
      </c>
      <c r="C29" s="155" t="s">
        <v>125</v>
      </c>
      <c r="D29" s="144" t="s">
        <v>124</v>
      </c>
      <c r="E29" s="155"/>
      <c r="F29" s="12">
        <v>36</v>
      </c>
      <c r="G29" s="7" t="s">
        <v>81</v>
      </c>
      <c r="H29" s="142" t="s">
        <v>140</v>
      </c>
      <c r="I29" s="143" t="s">
        <v>138</v>
      </c>
      <c r="J29" s="140" t="s">
        <v>137</v>
      </c>
    </row>
    <row r="30" spans="1:10" ht="15">
      <c r="A30" s="161">
        <v>37</v>
      </c>
      <c r="B30" s="128" t="s">
        <v>42</v>
      </c>
      <c r="C30" s="151" t="s">
        <v>108</v>
      </c>
      <c r="D30" s="139" t="s">
        <v>107</v>
      </c>
      <c r="E30" s="138"/>
      <c r="F30" s="164">
        <v>38</v>
      </c>
      <c r="G30" s="128" t="s">
        <v>43</v>
      </c>
      <c r="H30" s="138" t="s">
        <v>142</v>
      </c>
      <c r="I30" s="139" t="s">
        <v>133</v>
      </c>
      <c r="J30" s="138"/>
    </row>
    <row r="31" spans="1:10" ht="15">
      <c r="A31" s="162"/>
      <c r="B31" s="129" t="s">
        <v>42</v>
      </c>
      <c r="C31" s="152" t="s">
        <v>109</v>
      </c>
      <c r="D31" s="141" t="s">
        <v>106</v>
      </c>
      <c r="E31" s="140"/>
      <c r="F31" s="165"/>
      <c r="G31" s="129" t="s">
        <v>43</v>
      </c>
      <c r="H31" s="140" t="s">
        <v>132</v>
      </c>
      <c r="I31" s="141" t="s">
        <v>122</v>
      </c>
      <c r="J31" s="140"/>
    </row>
    <row r="32" spans="1:10" ht="15">
      <c r="A32" s="162"/>
      <c r="B32" s="129" t="s">
        <v>42</v>
      </c>
      <c r="C32" s="152" t="s">
        <v>110</v>
      </c>
      <c r="D32" s="141" t="s">
        <v>128</v>
      </c>
      <c r="E32" s="140"/>
      <c r="F32" s="165"/>
      <c r="G32" s="129" t="s">
        <v>43</v>
      </c>
      <c r="H32" s="140" t="s">
        <v>143</v>
      </c>
      <c r="I32" s="141" t="s">
        <v>123</v>
      </c>
      <c r="J32" s="140"/>
    </row>
    <row r="33" spans="1:10" ht="15.75" thickBot="1">
      <c r="A33" s="163"/>
      <c r="B33" s="130" t="s">
        <v>42</v>
      </c>
      <c r="C33" s="153" t="s">
        <v>112</v>
      </c>
      <c r="D33" s="143" t="s">
        <v>113</v>
      </c>
      <c r="E33" s="142"/>
      <c r="F33" s="166"/>
      <c r="G33" s="130" t="s">
        <v>43</v>
      </c>
      <c r="H33" s="142" t="s">
        <v>144</v>
      </c>
      <c r="I33" s="143" t="s">
        <v>136</v>
      </c>
      <c r="J33" s="142"/>
    </row>
    <row r="34" spans="1:10" ht="15">
      <c r="A34" s="161">
        <v>39</v>
      </c>
      <c r="B34" s="5" t="s">
        <v>44</v>
      </c>
      <c r="C34" s="146" t="s">
        <v>117</v>
      </c>
      <c r="D34" s="145" t="s">
        <v>120</v>
      </c>
      <c r="E34" s="146"/>
      <c r="F34" s="161">
        <v>40</v>
      </c>
      <c r="G34" s="128" t="s">
        <v>45</v>
      </c>
      <c r="H34" s="138" t="s">
        <v>137</v>
      </c>
      <c r="I34" s="139" t="s">
        <v>140</v>
      </c>
      <c r="J34" s="138"/>
    </row>
    <row r="35" spans="1:10" ht="15">
      <c r="A35" s="162"/>
      <c r="B35" s="6" t="s">
        <v>44</v>
      </c>
      <c r="C35" s="140" t="s">
        <v>114</v>
      </c>
      <c r="D35" s="154" t="s">
        <v>118</v>
      </c>
      <c r="E35" s="140"/>
      <c r="F35" s="162"/>
      <c r="G35" s="129" t="s">
        <v>45</v>
      </c>
      <c r="H35" s="140" t="s">
        <v>126</v>
      </c>
      <c r="I35" s="141" t="s">
        <v>125</v>
      </c>
      <c r="J35" s="140"/>
    </row>
    <row r="36" spans="1:10" ht="15">
      <c r="A36" s="162"/>
      <c r="B36" s="6" t="s">
        <v>44</v>
      </c>
      <c r="C36" s="140" t="s">
        <v>115</v>
      </c>
      <c r="D36" s="141" t="s">
        <v>119</v>
      </c>
      <c r="E36" s="140"/>
      <c r="F36" s="162"/>
      <c r="G36" s="129" t="s">
        <v>45</v>
      </c>
      <c r="H36" s="140" t="s">
        <v>127</v>
      </c>
      <c r="I36" s="141" t="s">
        <v>124</v>
      </c>
      <c r="J36" s="140"/>
    </row>
    <row r="37" spans="1:10" ht="15.75" thickBot="1">
      <c r="A37" s="163"/>
      <c r="B37" s="7" t="s">
        <v>44</v>
      </c>
      <c r="C37" s="142" t="s">
        <v>116</v>
      </c>
      <c r="D37" s="143" t="s">
        <v>129</v>
      </c>
      <c r="E37" s="142"/>
      <c r="F37" s="163"/>
      <c r="G37" s="130" t="s">
        <v>45</v>
      </c>
      <c r="H37" s="142" t="s">
        <v>139</v>
      </c>
      <c r="I37" s="9" t="s">
        <v>138</v>
      </c>
      <c r="J37" s="8"/>
    </row>
    <row r="38" ht="12">
      <c r="D38" s="16"/>
    </row>
    <row r="39" ht="12">
      <c r="D39" s="16"/>
    </row>
    <row r="40" spans="3:4" ht="12">
      <c r="C40" s="17"/>
      <c r="D40" s="16"/>
    </row>
    <row r="41" spans="3:4" ht="12">
      <c r="C41" s="17"/>
      <c r="D41" s="16"/>
    </row>
    <row r="42" spans="3:4" ht="12">
      <c r="C42" s="17"/>
      <c r="D42" s="16"/>
    </row>
    <row r="43" spans="3:4" ht="12">
      <c r="C43" s="17"/>
      <c r="D43" s="16"/>
    </row>
    <row r="44" spans="3:4" ht="12">
      <c r="C44" s="17"/>
      <c r="D44" s="16"/>
    </row>
    <row r="45" spans="3:4" ht="12">
      <c r="C45" s="17"/>
      <c r="D45" s="16"/>
    </row>
    <row r="145" ht="12">
      <c r="F145" s="20"/>
    </row>
  </sheetData>
  <sheetProtection sheet="1" formatCells="0" formatColumns="0" selectLockedCells="1"/>
  <mergeCells count="10">
    <mergeCell ref="A2:J2"/>
    <mergeCell ref="C4:E4"/>
    <mergeCell ref="A6:A9"/>
    <mergeCell ref="F6:F9"/>
    <mergeCell ref="A34:A37"/>
    <mergeCell ref="F34:F37"/>
    <mergeCell ref="A10:A13"/>
    <mergeCell ref="F10:F13"/>
    <mergeCell ref="A30:A33"/>
    <mergeCell ref="F30:F33"/>
  </mergeCells>
  <conditionalFormatting sqref="H4 C4">
    <cfRule type="cellIs" priority="1" dxfId="0" operator="equal" stopIfTrue="1">
      <formula>"Lurgan"</formula>
    </cfRule>
  </conditionalFormatting>
  <printOptions horizontalCentered="1"/>
  <pageMargins left="0.1968503937007874" right="0.1968503937007874" top="0.59" bottom="0.58" header="0.28" footer="0.36"/>
  <pageSetup fitToHeight="1" fitToWidth="1" horizontalDpi="300" verticalDpi="300" orientation="landscape" paperSize="9" scale="80"/>
  <headerFooter alignWithMargins="0">
    <oddFooter>&amp;C&amp;P</oddFooter>
  </headerFooter>
  <rowBreaks count="4" manualBreakCount="4">
    <brk id="98" max="255" man="1"/>
    <brk id="153" max="255" man="1"/>
    <brk id="208" max="255" man="1"/>
    <brk id="26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145"/>
  <sheetViews>
    <sheetView showGridLines="0" zoomScale="50" zoomScaleNormal="50" zoomScaleSheetLayoutView="75" workbookViewId="0" topLeftCell="A1">
      <selection activeCell="E24" sqref="E24"/>
    </sheetView>
  </sheetViews>
  <sheetFormatPr defaultColWidth="9.140625" defaultRowHeight="12.75"/>
  <cols>
    <col min="1" max="1" width="10.8515625" style="16" customWidth="1"/>
    <col min="2" max="2" width="31.7109375" style="16" bestFit="1" customWidth="1"/>
    <col min="3" max="3" width="15.421875" style="16" customWidth="1"/>
    <col min="4" max="4" width="16.421875" style="17" customWidth="1"/>
    <col min="5" max="5" width="15.8515625" style="16" customWidth="1"/>
    <col min="6" max="6" width="11.140625" style="16" customWidth="1"/>
    <col min="7" max="7" width="32.421875" style="16" bestFit="1" customWidth="1"/>
    <col min="8" max="8" width="16.7109375" style="16" customWidth="1"/>
    <col min="9" max="9" width="17.421875" style="16" customWidth="1"/>
    <col min="10" max="10" width="16.8515625" style="16" bestFit="1" customWidth="1"/>
    <col min="11" max="11" width="15.140625" style="16" customWidth="1"/>
    <col min="12" max="12" width="29.8515625" style="16" customWidth="1"/>
    <col min="13" max="13" width="21.140625" style="16" customWidth="1"/>
    <col min="14" max="15" width="8.421875" style="16" customWidth="1"/>
    <col min="16" max="16384" width="9.140625" style="16" customWidth="1"/>
  </cols>
  <sheetData>
    <row r="1" spans="1:10" ht="12">
      <c r="A1" s="24"/>
      <c r="B1" s="25"/>
      <c r="C1" s="25"/>
      <c r="D1" s="26"/>
      <c r="E1" s="25"/>
      <c r="F1" s="25"/>
      <c r="G1" s="25"/>
      <c r="H1" s="25"/>
      <c r="I1" s="25"/>
      <c r="J1" s="27"/>
    </row>
    <row r="2" spans="1:10" ht="12.75" customHeight="1">
      <c r="A2" s="157" t="s">
        <v>86</v>
      </c>
      <c r="B2" s="158"/>
      <c r="C2" s="158"/>
      <c r="D2" s="158"/>
      <c r="E2" s="158"/>
      <c r="F2" s="158"/>
      <c r="G2" s="158"/>
      <c r="H2" s="158"/>
      <c r="I2" s="158"/>
      <c r="J2" s="159"/>
    </row>
    <row r="3" spans="1:10" ht="15.75" thickBot="1">
      <c r="A3" s="28"/>
      <c r="B3" s="29"/>
      <c r="C3" s="21"/>
      <c r="D3" s="30"/>
      <c r="E3" s="21"/>
      <c r="F3" s="21"/>
      <c r="G3" s="21"/>
      <c r="H3" s="21"/>
      <c r="I3" s="21"/>
      <c r="J3" s="31"/>
    </row>
    <row r="4" spans="1:10" ht="15.75" thickBot="1">
      <c r="A4" s="13" t="s">
        <v>49</v>
      </c>
      <c r="B4" s="14"/>
      <c r="C4" s="160" t="s">
        <v>88</v>
      </c>
      <c r="D4" s="160"/>
      <c r="E4" s="160"/>
      <c r="F4" s="14" t="str">
        <f>A4</f>
        <v>Away Team:</v>
      </c>
      <c r="G4" s="14"/>
      <c r="H4" s="14" t="str">
        <f>C4</f>
        <v>City of Belfast</v>
      </c>
      <c r="I4" s="14"/>
      <c r="J4" s="15"/>
    </row>
    <row r="5" spans="1:10" ht="15.75" thickBot="1">
      <c r="A5" s="1" t="s">
        <v>34</v>
      </c>
      <c r="B5" s="2" t="s">
        <v>0</v>
      </c>
      <c r="C5" s="2" t="s">
        <v>48</v>
      </c>
      <c r="D5" s="2" t="s">
        <v>46</v>
      </c>
      <c r="E5" s="22" t="s">
        <v>47</v>
      </c>
      <c r="F5" s="23" t="s">
        <v>34</v>
      </c>
      <c r="G5" s="3" t="s">
        <v>0</v>
      </c>
      <c r="H5" s="3" t="s">
        <v>48</v>
      </c>
      <c r="I5" s="3" t="s">
        <v>46</v>
      </c>
      <c r="J5" s="4" t="s">
        <v>47</v>
      </c>
    </row>
    <row r="6" spans="1:10" s="19" customFormat="1" ht="15">
      <c r="A6" s="161">
        <v>1</v>
      </c>
      <c r="B6" s="5" t="s">
        <v>38</v>
      </c>
      <c r="C6" s="136"/>
      <c r="D6" s="137" t="s">
        <v>93</v>
      </c>
      <c r="E6" s="136"/>
      <c r="F6" s="161">
        <v>2</v>
      </c>
      <c r="G6" s="5" t="s">
        <v>39</v>
      </c>
      <c r="H6" s="136" t="s">
        <v>153</v>
      </c>
      <c r="I6" s="137" t="s">
        <v>102</v>
      </c>
      <c r="J6" s="136"/>
    </row>
    <row r="7" spans="1:10" ht="15">
      <c r="A7" s="162"/>
      <c r="B7" s="6" t="s">
        <v>38</v>
      </c>
      <c r="C7" s="136"/>
      <c r="D7" s="137" t="s">
        <v>94</v>
      </c>
      <c r="E7" s="136"/>
      <c r="F7" s="162"/>
      <c r="G7" s="6" t="s">
        <v>39</v>
      </c>
      <c r="H7" s="136" t="s">
        <v>147</v>
      </c>
      <c r="I7" s="137" t="s">
        <v>151</v>
      </c>
      <c r="J7" s="136"/>
    </row>
    <row r="8" spans="1:10" ht="15">
      <c r="A8" s="162"/>
      <c r="B8" s="6" t="s">
        <v>38</v>
      </c>
      <c r="C8" s="136"/>
      <c r="D8" s="137" t="s">
        <v>89</v>
      </c>
      <c r="E8" s="136"/>
      <c r="F8" s="162"/>
      <c r="G8" s="6" t="s">
        <v>39</v>
      </c>
      <c r="H8" s="136" t="s">
        <v>99</v>
      </c>
      <c r="I8" s="137" t="s">
        <v>101</v>
      </c>
      <c r="J8" s="136"/>
    </row>
    <row r="9" spans="1:10" ht="15.75" thickBot="1">
      <c r="A9" s="163"/>
      <c r="B9" s="7" t="s">
        <v>38</v>
      </c>
      <c r="C9" s="136"/>
      <c r="D9" s="137" t="s">
        <v>90</v>
      </c>
      <c r="E9" s="136"/>
      <c r="F9" s="163"/>
      <c r="G9" s="7" t="s">
        <v>39</v>
      </c>
      <c r="H9" s="136" t="s">
        <v>95</v>
      </c>
      <c r="I9" s="137" t="s">
        <v>98</v>
      </c>
      <c r="J9" s="136"/>
    </row>
    <row r="10" spans="1:10" ht="15">
      <c r="A10" s="161">
        <v>3</v>
      </c>
      <c r="B10" s="5" t="s">
        <v>40</v>
      </c>
      <c r="C10" s="136"/>
      <c r="D10" s="137" t="s">
        <v>91</v>
      </c>
      <c r="E10" s="136"/>
      <c r="F10" s="161">
        <v>4</v>
      </c>
      <c r="G10" s="5" t="s">
        <v>41</v>
      </c>
      <c r="H10" s="136"/>
      <c r="I10" s="137" t="s">
        <v>155</v>
      </c>
      <c r="J10" s="136"/>
    </row>
    <row r="11" spans="1:10" ht="15">
      <c r="A11" s="162"/>
      <c r="B11" s="6" t="s">
        <v>40</v>
      </c>
      <c r="C11" s="136"/>
      <c r="D11" s="137" t="s">
        <v>92</v>
      </c>
      <c r="E11" s="136"/>
      <c r="F11" s="162"/>
      <c r="G11" s="6" t="s">
        <v>41</v>
      </c>
      <c r="H11" s="136"/>
      <c r="I11" s="137" t="s">
        <v>150</v>
      </c>
      <c r="J11" s="136"/>
    </row>
    <row r="12" spans="1:10" ht="15">
      <c r="A12" s="162"/>
      <c r="B12" s="6" t="s">
        <v>40</v>
      </c>
      <c r="C12" s="136"/>
      <c r="D12" s="137" t="s">
        <v>145</v>
      </c>
      <c r="E12" s="136"/>
      <c r="F12" s="162"/>
      <c r="G12" s="6" t="s">
        <v>41</v>
      </c>
      <c r="H12" s="136"/>
      <c r="I12" s="137" t="s">
        <v>100</v>
      </c>
      <c r="J12" s="136"/>
    </row>
    <row r="13" spans="1:10" ht="15.75" thickBot="1">
      <c r="A13" s="163"/>
      <c r="B13" s="7" t="s">
        <v>40</v>
      </c>
      <c r="C13" s="136"/>
      <c r="D13" s="137" t="s">
        <v>96</v>
      </c>
      <c r="E13" s="136"/>
      <c r="F13" s="163"/>
      <c r="G13" s="7" t="s">
        <v>41</v>
      </c>
      <c r="H13" s="136"/>
      <c r="I13" s="137" t="s">
        <v>149</v>
      </c>
      <c r="J13" s="136"/>
    </row>
    <row r="14" spans="1:10" ht="15">
      <c r="A14" s="10">
        <v>5</v>
      </c>
      <c r="B14" s="128" t="s">
        <v>50</v>
      </c>
      <c r="C14" s="137" t="s">
        <v>146</v>
      </c>
      <c r="D14" s="137" t="s">
        <v>90</v>
      </c>
      <c r="E14" s="137" t="s">
        <v>93</v>
      </c>
      <c r="F14" s="131">
        <v>6</v>
      </c>
      <c r="G14" s="5" t="s">
        <v>66</v>
      </c>
      <c r="H14" s="137"/>
      <c r="I14" s="137" t="s">
        <v>89</v>
      </c>
      <c r="J14" s="137" t="s">
        <v>152</v>
      </c>
    </row>
    <row r="15" spans="1:10" ht="15">
      <c r="A15" s="11">
        <v>7</v>
      </c>
      <c r="B15" s="129" t="s">
        <v>51</v>
      </c>
      <c r="C15" s="137" t="s">
        <v>147</v>
      </c>
      <c r="D15" s="137" t="s">
        <v>102</v>
      </c>
      <c r="E15" s="137" t="s">
        <v>95</v>
      </c>
      <c r="F15" s="132">
        <v>8</v>
      </c>
      <c r="G15" s="6" t="s">
        <v>67</v>
      </c>
      <c r="H15" s="137"/>
      <c r="I15" s="137" t="s">
        <v>101</v>
      </c>
      <c r="J15" s="137" t="s">
        <v>153</v>
      </c>
    </row>
    <row r="16" spans="1:10" ht="21.75">
      <c r="A16" s="11">
        <v>9</v>
      </c>
      <c r="B16" s="129" t="s">
        <v>52</v>
      </c>
      <c r="C16" s="137" t="s">
        <v>96</v>
      </c>
      <c r="D16" s="137" t="s">
        <v>91</v>
      </c>
      <c r="E16" s="137" t="s">
        <v>148</v>
      </c>
      <c r="F16" s="132">
        <v>10</v>
      </c>
      <c r="G16" s="6" t="s">
        <v>68</v>
      </c>
      <c r="H16" s="137"/>
      <c r="I16" s="137" t="s">
        <v>145</v>
      </c>
      <c r="J16" s="137" t="s">
        <v>99</v>
      </c>
    </row>
    <row r="17" spans="1:10" ht="15.75" thickBot="1">
      <c r="A17" s="12">
        <v>11</v>
      </c>
      <c r="B17" s="130" t="s">
        <v>53</v>
      </c>
      <c r="C17" s="137" t="s">
        <v>97</v>
      </c>
      <c r="D17" s="137" t="s">
        <v>149</v>
      </c>
      <c r="E17" s="137" t="s">
        <v>150</v>
      </c>
      <c r="F17" s="133">
        <v>12</v>
      </c>
      <c r="G17" s="7" t="s">
        <v>69</v>
      </c>
      <c r="H17" s="137"/>
      <c r="I17" s="137" t="s">
        <v>100</v>
      </c>
      <c r="J17" s="137" t="s">
        <v>155</v>
      </c>
    </row>
    <row r="18" spans="1:10" ht="15">
      <c r="A18" s="10">
        <v>13</v>
      </c>
      <c r="B18" s="5" t="s">
        <v>54</v>
      </c>
      <c r="C18" s="137" t="s">
        <v>94</v>
      </c>
      <c r="D18" s="137" t="s">
        <v>90</v>
      </c>
      <c r="E18" s="137" t="s">
        <v>93</v>
      </c>
      <c r="F18" s="10">
        <v>14</v>
      </c>
      <c r="G18" s="5" t="s">
        <v>70</v>
      </c>
      <c r="H18" s="137"/>
      <c r="I18" s="137" t="s">
        <v>89</v>
      </c>
      <c r="J18" s="137" t="s">
        <v>152</v>
      </c>
    </row>
    <row r="19" spans="1:10" ht="15">
      <c r="A19" s="11">
        <v>15</v>
      </c>
      <c r="B19" s="6" t="s">
        <v>55</v>
      </c>
      <c r="C19" s="137" t="s">
        <v>151</v>
      </c>
      <c r="D19" s="137" t="s">
        <v>102</v>
      </c>
      <c r="E19" s="137" t="s">
        <v>95</v>
      </c>
      <c r="F19" s="11">
        <v>16</v>
      </c>
      <c r="G19" s="6" t="s">
        <v>71</v>
      </c>
      <c r="H19" s="137"/>
      <c r="I19" s="137" t="s">
        <v>101</v>
      </c>
      <c r="J19" s="137" t="s">
        <v>98</v>
      </c>
    </row>
    <row r="20" spans="1:10" ht="21.75">
      <c r="A20" s="11">
        <v>17</v>
      </c>
      <c r="B20" s="6" t="s">
        <v>56</v>
      </c>
      <c r="C20" s="137" t="s">
        <v>96</v>
      </c>
      <c r="D20" s="137" t="s">
        <v>91</v>
      </c>
      <c r="E20" s="137" t="s">
        <v>148</v>
      </c>
      <c r="F20" s="11">
        <v>18</v>
      </c>
      <c r="G20" s="6" t="s">
        <v>72</v>
      </c>
      <c r="H20" s="137"/>
      <c r="I20" s="137" t="s">
        <v>145</v>
      </c>
      <c r="J20" s="137" t="s">
        <v>92</v>
      </c>
    </row>
    <row r="21" spans="1:10" ht="15.75" thickBot="1">
      <c r="A21" s="12">
        <v>19</v>
      </c>
      <c r="B21" s="7" t="s">
        <v>57</v>
      </c>
      <c r="C21" s="137" t="s">
        <v>97</v>
      </c>
      <c r="D21" s="137" t="s">
        <v>149</v>
      </c>
      <c r="E21" s="137" t="s">
        <v>150</v>
      </c>
      <c r="F21" s="12">
        <v>20</v>
      </c>
      <c r="G21" s="7" t="s">
        <v>73</v>
      </c>
      <c r="H21" s="137"/>
      <c r="I21" s="137" t="s">
        <v>156</v>
      </c>
      <c r="J21" s="137" t="s">
        <v>155</v>
      </c>
    </row>
    <row r="22" spans="1:12" ht="15">
      <c r="A22" s="10">
        <v>21</v>
      </c>
      <c r="B22" s="5" t="s">
        <v>58</v>
      </c>
      <c r="C22" s="137" t="s">
        <v>94</v>
      </c>
      <c r="D22" s="137" t="s">
        <v>90</v>
      </c>
      <c r="E22" s="137" t="s">
        <v>93</v>
      </c>
      <c r="F22" s="10">
        <v>22</v>
      </c>
      <c r="G22" s="5" t="s">
        <v>74</v>
      </c>
      <c r="H22" s="137"/>
      <c r="I22" s="137" t="s">
        <v>89</v>
      </c>
      <c r="J22" s="137" t="s">
        <v>152</v>
      </c>
      <c r="L22" s="17"/>
    </row>
    <row r="23" spans="1:12" ht="15">
      <c r="A23" s="11">
        <v>23</v>
      </c>
      <c r="B23" s="6" t="s">
        <v>59</v>
      </c>
      <c r="C23" s="137" t="s">
        <v>102</v>
      </c>
      <c r="D23" s="137" t="s">
        <v>151</v>
      </c>
      <c r="E23" s="137" t="s">
        <v>150</v>
      </c>
      <c r="F23" s="11">
        <v>24</v>
      </c>
      <c r="G23" s="6" t="s">
        <v>75</v>
      </c>
      <c r="H23" s="137"/>
      <c r="I23" s="137" t="s">
        <v>153</v>
      </c>
      <c r="J23" s="137" t="s">
        <v>101</v>
      </c>
      <c r="L23" s="17"/>
    </row>
    <row r="24" spans="1:12" ht="21.75">
      <c r="A24" s="11">
        <v>25</v>
      </c>
      <c r="B24" s="6" t="s">
        <v>60</v>
      </c>
      <c r="C24" s="137" t="s">
        <v>96</v>
      </c>
      <c r="D24" s="137" t="s">
        <v>91</v>
      </c>
      <c r="E24" s="137" t="s">
        <v>148</v>
      </c>
      <c r="F24" s="11">
        <v>26</v>
      </c>
      <c r="G24" s="6" t="s">
        <v>76</v>
      </c>
      <c r="H24" s="137"/>
      <c r="I24" s="137" t="s">
        <v>145</v>
      </c>
      <c r="J24" s="137" t="s">
        <v>92</v>
      </c>
      <c r="L24" s="17"/>
    </row>
    <row r="25" spans="1:10" ht="15.75" thickBot="1">
      <c r="A25" s="12">
        <v>27</v>
      </c>
      <c r="B25" s="7" t="s">
        <v>61</v>
      </c>
      <c r="C25" s="137" t="s">
        <v>97</v>
      </c>
      <c r="D25" s="137" t="s">
        <v>149</v>
      </c>
      <c r="E25" s="137" t="s">
        <v>150</v>
      </c>
      <c r="F25" s="12">
        <v>28</v>
      </c>
      <c r="G25" s="7" t="s">
        <v>77</v>
      </c>
      <c r="H25" s="137"/>
      <c r="I25" s="137" t="s">
        <v>100</v>
      </c>
      <c r="J25" s="137" t="s">
        <v>156</v>
      </c>
    </row>
    <row r="26" spans="1:10" ht="15">
      <c r="A26" s="10">
        <v>29</v>
      </c>
      <c r="B26" s="5" t="s">
        <v>62</v>
      </c>
      <c r="C26" s="137" t="s">
        <v>146</v>
      </c>
      <c r="D26" s="137" t="s">
        <v>90</v>
      </c>
      <c r="E26" s="137" t="s">
        <v>94</v>
      </c>
      <c r="F26" s="10">
        <v>30</v>
      </c>
      <c r="G26" s="5" t="s">
        <v>78</v>
      </c>
      <c r="H26" s="137"/>
      <c r="I26" s="137" t="s">
        <v>89</v>
      </c>
      <c r="J26" s="137" t="s">
        <v>152</v>
      </c>
    </row>
    <row r="27" spans="1:10" ht="15">
      <c r="A27" s="11">
        <v>31</v>
      </c>
      <c r="B27" s="6" t="s">
        <v>63</v>
      </c>
      <c r="C27" s="137" t="s">
        <v>147</v>
      </c>
      <c r="D27" s="137" t="s">
        <v>151</v>
      </c>
      <c r="E27" s="137" t="s">
        <v>95</v>
      </c>
      <c r="F27" s="11">
        <v>32</v>
      </c>
      <c r="G27" s="6" t="s">
        <v>79</v>
      </c>
      <c r="H27" s="137"/>
      <c r="I27" s="137" t="s">
        <v>98</v>
      </c>
      <c r="J27" s="137" t="s">
        <v>101</v>
      </c>
    </row>
    <row r="28" spans="1:10" ht="21.75">
      <c r="A28" s="11">
        <v>33</v>
      </c>
      <c r="B28" s="6" t="s">
        <v>64</v>
      </c>
      <c r="C28" s="137" t="s">
        <v>96</v>
      </c>
      <c r="D28" s="137" t="s">
        <v>91</v>
      </c>
      <c r="E28" s="137" t="s">
        <v>148</v>
      </c>
      <c r="F28" s="11">
        <v>34</v>
      </c>
      <c r="G28" s="6" t="s">
        <v>80</v>
      </c>
      <c r="H28" s="137"/>
      <c r="I28" s="137" t="s">
        <v>92</v>
      </c>
      <c r="J28" s="137" t="s">
        <v>99</v>
      </c>
    </row>
    <row r="29" spans="1:10" ht="15.75" thickBot="1">
      <c r="A29" s="12">
        <v>35</v>
      </c>
      <c r="B29" s="7" t="s">
        <v>65</v>
      </c>
      <c r="C29" s="137" t="s">
        <v>97</v>
      </c>
      <c r="D29" s="137" t="s">
        <v>149</v>
      </c>
      <c r="E29" s="137" t="s">
        <v>150</v>
      </c>
      <c r="F29" s="12">
        <v>36</v>
      </c>
      <c r="G29" s="7" t="s">
        <v>81</v>
      </c>
      <c r="H29" s="137"/>
      <c r="I29" s="137" t="s">
        <v>100</v>
      </c>
      <c r="J29" s="137" t="s">
        <v>155</v>
      </c>
    </row>
    <row r="30" spans="1:10" ht="15">
      <c r="A30" s="161">
        <v>37</v>
      </c>
      <c r="B30" s="5" t="s">
        <v>42</v>
      </c>
      <c r="C30" s="136" t="s">
        <v>94</v>
      </c>
      <c r="D30" s="137" t="s">
        <v>93</v>
      </c>
      <c r="E30" s="136"/>
      <c r="F30" s="161">
        <v>38</v>
      </c>
      <c r="G30" s="5" t="s">
        <v>43</v>
      </c>
      <c r="H30" s="136"/>
      <c r="I30" s="137" t="s">
        <v>151</v>
      </c>
      <c r="J30" s="136" t="s">
        <v>147</v>
      </c>
    </row>
    <row r="31" spans="1:10" ht="15">
      <c r="A31" s="162"/>
      <c r="B31" s="6" t="s">
        <v>42</v>
      </c>
      <c r="C31" s="136" t="s">
        <v>146</v>
      </c>
      <c r="D31" s="137" t="s">
        <v>152</v>
      </c>
      <c r="E31" s="136"/>
      <c r="F31" s="162"/>
      <c r="G31" s="6" t="s">
        <v>43</v>
      </c>
      <c r="H31" s="136"/>
      <c r="I31" s="137" t="s">
        <v>101</v>
      </c>
      <c r="J31" s="136" t="s">
        <v>153</v>
      </c>
    </row>
    <row r="32" spans="1:10" ht="15">
      <c r="A32" s="162"/>
      <c r="B32" s="6" t="s">
        <v>42</v>
      </c>
      <c r="C32" s="136" t="s">
        <v>98</v>
      </c>
      <c r="D32" s="137" t="s">
        <v>90</v>
      </c>
      <c r="E32" s="136"/>
      <c r="F32" s="162"/>
      <c r="G32" s="6" t="s">
        <v>43</v>
      </c>
      <c r="H32" s="136"/>
      <c r="I32" s="137" t="s">
        <v>95</v>
      </c>
      <c r="J32" s="136" t="s">
        <v>103</v>
      </c>
    </row>
    <row r="33" spans="1:10" ht="15.75" thickBot="1">
      <c r="A33" s="163"/>
      <c r="B33" s="7" t="s">
        <v>42</v>
      </c>
      <c r="C33" s="136" t="s">
        <v>153</v>
      </c>
      <c r="D33" s="137" t="s">
        <v>154</v>
      </c>
      <c r="E33" s="136"/>
      <c r="F33" s="163"/>
      <c r="G33" s="7" t="s">
        <v>43</v>
      </c>
      <c r="H33" s="136"/>
      <c r="I33" s="137" t="s">
        <v>98</v>
      </c>
      <c r="J33" s="136" t="s">
        <v>99</v>
      </c>
    </row>
    <row r="34" spans="1:10" ht="15">
      <c r="A34" s="161">
        <v>39</v>
      </c>
      <c r="B34" s="5" t="s">
        <v>44</v>
      </c>
      <c r="C34" s="136"/>
      <c r="D34" s="137" t="s">
        <v>148</v>
      </c>
      <c r="E34" s="136"/>
      <c r="F34" s="161">
        <v>40</v>
      </c>
      <c r="G34" s="5" t="s">
        <v>45</v>
      </c>
      <c r="H34" s="136"/>
      <c r="I34" s="137" t="s">
        <v>97</v>
      </c>
      <c r="J34" s="136"/>
    </row>
    <row r="35" spans="1:10" ht="15">
      <c r="A35" s="162"/>
      <c r="B35" s="6" t="s">
        <v>44</v>
      </c>
      <c r="C35" s="136"/>
      <c r="D35" s="137" t="s">
        <v>91</v>
      </c>
      <c r="E35" s="136"/>
      <c r="F35" s="162"/>
      <c r="G35" s="6" t="s">
        <v>45</v>
      </c>
      <c r="H35" s="136"/>
      <c r="I35" s="137" t="s">
        <v>155</v>
      </c>
      <c r="J35" s="136"/>
    </row>
    <row r="36" spans="1:10" ht="15">
      <c r="A36" s="162"/>
      <c r="B36" s="6" t="s">
        <v>44</v>
      </c>
      <c r="C36" s="136"/>
      <c r="D36" s="137" t="s">
        <v>92</v>
      </c>
      <c r="E36" s="136"/>
      <c r="F36" s="162"/>
      <c r="G36" s="6" t="s">
        <v>45</v>
      </c>
      <c r="H36" s="136"/>
      <c r="I36" s="137" t="s">
        <v>149</v>
      </c>
      <c r="J36" s="136"/>
    </row>
    <row r="37" spans="1:10" ht="15.75" thickBot="1">
      <c r="A37" s="163"/>
      <c r="B37" s="7" t="s">
        <v>44</v>
      </c>
      <c r="C37" s="136"/>
      <c r="D37" s="137" t="s">
        <v>145</v>
      </c>
      <c r="E37" s="136"/>
      <c r="F37" s="163"/>
      <c r="G37" s="7" t="s">
        <v>45</v>
      </c>
      <c r="H37" s="136"/>
      <c r="I37" s="137" t="s">
        <v>156</v>
      </c>
      <c r="J37" s="136"/>
    </row>
    <row r="38" ht="12">
      <c r="D38" s="16"/>
    </row>
    <row r="39" ht="12">
      <c r="D39" s="16"/>
    </row>
    <row r="40" spans="3:4" ht="12">
      <c r="C40" s="17"/>
      <c r="D40" s="16"/>
    </row>
    <row r="41" spans="3:4" ht="12">
      <c r="C41" s="17"/>
      <c r="D41" s="16"/>
    </row>
    <row r="42" spans="3:4" ht="12">
      <c r="C42" s="17"/>
      <c r="D42" s="16"/>
    </row>
    <row r="43" spans="3:4" ht="12">
      <c r="C43" s="17"/>
      <c r="D43" s="16"/>
    </row>
    <row r="44" spans="3:4" ht="12">
      <c r="C44" s="17"/>
      <c r="D44" s="16"/>
    </row>
    <row r="45" spans="3:4" ht="12">
      <c r="C45" s="17"/>
      <c r="D45" s="16"/>
    </row>
    <row r="145" ht="12">
      <c r="F145" s="20"/>
    </row>
  </sheetData>
  <sheetProtection formatCells="0" formatColumns="0" selectLockedCells="1"/>
  <mergeCells count="10">
    <mergeCell ref="A34:A37"/>
    <mergeCell ref="F34:F37"/>
    <mergeCell ref="A2:J2"/>
    <mergeCell ref="C4:E4"/>
    <mergeCell ref="A6:A9"/>
    <mergeCell ref="F6:F9"/>
    <mergeCell ref="A10:A13"/>
    <mergeCell ref="F10:F13"/>
    <mergeCell ref="A30:A33"/>
    <mergeCell ref="F30:F33"/>
  </mergeCells>
  <conditionalFormatting sqref="H4 C4">
    <cfRule type="cellIs" priority="1" dxfId="0" operator="equal" stopIfTrue="1">
      <formula>"Lurgan"</formula>
    </cfRule>
  </conditionalFormatting>
  <printOptions horizontalCentered="1"/>
  <pageMargins left="0.1968503937007874" right="0.1968503937007874" top="0.4724409448818898" bottom="0.7874015748031497" header="0.2755905511811024" footer="0.5118110236220472"/>
  <pageSetup fitToHeight="1" fitToWidth="1" horizontalDpi="300" verticalDpi="300" orientation="landscape" paperSize="9" scale="79"/>
  <headerFooter alignWithMargins="0">
    <oddFooter>&amp;C&amp;P</oddFooter>
  </headerFooter>
  <rowBreaks count="5" manualBreakCount="5">
    <brk id="40" max="255" man="1"/>
    <brk id="95" max="255" man="1"/>
    <brk id="150" max="255" man="1"/>
    <brk id="205" max="255" man="1"/>
    <brk id="26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K308"/>
  <sheetViews>
    <sheetView showGridLines="0" tabSelected="1" zoomScale="84" zoomScaleNormal="84" zoomScaleSheetLayoutView="75" workbookViewId="0" topLeftCell="A1">
      <pane ySplit="8" topLeftCell="BM9" activePane="bottomLeft" state="frozen"/>
      <selection pane="topLeft" activeCell="A1" sqref="A1"/>
      <selection pane="bottomLeft" activeCell="A26" sqref="A26"/>
    </sheetView>
  </sheetViews>
  <sheetFormatPr defaultColWidth="9.140625" defaultRowHeight="12.75"/>
  <cols>
    <col min="1" max="1" width="9.140625" style="41" customWidth="1"/>
    <col min="2" max="2" width="10.140625" style="41" bestFit="1" customWidth="1"/>
    <col min="3" max="3" width="9.28125" style="41" customWidth="1"/>
    <col min="4" max="4" width="9.140625" style="42" customWidth="1"/>
    <col min="5" max="5" width="12.8515625" style="42" customWidth="1"/>
    <col min="6" max="6" width="8.8515625" style="41" bestFit="1" customWidth="1"/>
    <col min="7" max="16384" width="9.140625" style="41" customWidth="1"/>
  </cols>
  <sheetData>
    <row r="1" ht="4.5" customHeight="1"/>
    <row r="2" ht="15">
      <c r="B2" s="43" t="s">
        <v>87</v>
      </c>
    </row>
    <row r="3" ht="12" customHeight="1">
      <c r="B3" s="44"/>
    </row>
    <row r="4" spans="2:8" ht="15">
      <c r="B4" s="197" t="str">
        <f>CONCATENATE(HomeTeam!C4," Vs ",AwayTeam!C4)</f>
        <v>LeCale Vs City of Belfast</v>
      </c>
      <c r="C4" s="198"/>
      <c r="D4" s="198"/>
      <c r="E4" s="198"/>
      <c r="F4" s="198"/>
      <c r="G4" s="198"/>
      <c r="H4" s="198"/>
    </row>
    <row r="5" ht="11.25" customHeight="1">
      <c r="B5" s="44"/>
    </row>
    <row r="6" spans="1:7" ht="15">
      <c r="A6" s="45" t="s">
        <v>25</v>
      </c>
      <c r="B6" s="44"/>
      <c r="C6" s="41">
        <f>I308</f>
        <v>219</v>
      </c>
      <c r="D6" s="42" t="s">
        <v>6</v>
      </c>
      <c r="F6" s="41">
        <f>H308</f>
        <v>180</v>
      </c>
      <c r="G6" s="41" t="s">
        <v>6</v>
      </c>
    </row>
    <row r="7" ht="15">
      <c r="B7" s="44"/>
    </row>
    <row r="8" spans="1:8" ht="12">
      <c r="A8" s="45" t="s">
        <v>26</v>
      </c>
      <c r="B8" s="40">
        <v>42875</v>
      </c>
      <c r="G8" s="45" t="s">
        <v>27</v>
      </c>
      <c r="H8" s="156" t="s">
        <v>105</v>
      </c>
    </row>
    <row r="9" spans="1:7" ht="10.5" customHeight="1">
      <c r="A9" s="45"/>
      <c r="G9" s="45"/>
    </row>
    <row r="10" spans="1:9" ht="12.75" customHeight="1">
      <c r="A10" s="230" t="s">
        <v>17</v>
      </c>
      <c r="B10" s="230"/>
      <c r="C10" s="230"/>
      <c r="D10" s="230"/>
      <c r="E10" s="230"/>
      <c r="F10" s="230"/>
      <c r="G10" s="230"/>
      <c r="H10" s="230"/>
      <c r="I10" s="230"/>
    </row>
    <row r="11" spans="1:9" ht="11.25" customHeight="1" thickBot="1">
      <c r="A11" s="109"/>
      <c r="B11" s="109"/>
      <c r="D11" s="110"/>
      <c r="F11" s="109"/>
      <c r="G11" s="109"/>
      <c r="H11" s="109"/>
      <c r="I11" s="109"/>
    </row>
    <row r="12" spans="1:9" s="111" customFormat="1" ht="15">
      <c r="A12" s="52" t="s">
        <v>0</v>
      </c>
      <c r="B12" s="53" t="s">
        <v>1</v>
      </c>
      <c r="C12" s="53" t="s">
        <v>2</v>
      </c>
      <c r="D12" s="222" t="s">
        <v>3</v>
      </c>
      <c r="E12" s="224"/>
      <c r="F12" s="52" t="s">
        <v>4</v>
      </c>
      <c r="G12" s="53" t="s">
        <v>5</v>
      </c>
      <c r="H12" s="220" t="s">
        <v>6</v>
      </c>
      <c r="I12" s="221"/>
    </row>
    <row r="13" spans="1:9" ht="15.75" thickBot="1">
      <c r="A13" s="54"/>
      <c r="B13" s="55"/>
      <c r="C13" s="56"/>
      <c r="D13" s="57"/>
      <c r="E13" s="57"/>
      <c r="F13" s="127"/>
      <c r="G13" s="65"/>
      <c r="H13" s="66"/>
      <c r="I13" s="67"/>
    </row>
    <row r="14" spans="1:9" ht="15">
      <c r="A14" s="59">
        <v>1</v>
      </c>
      <c r="B14" s="167" t="str">
        <f>AwayTeam!$C$4</f>
        <v>City of Belfast</v>
      </c>
      <c r="C14" s="60"/>
      <c r="D14" s="211" t="str">
        <f>IF(AwayTeam!D6="","",AwayTeam!D6)</f>
        <v>Chloe Young</v>
      </c>
      <c r="E14" s="212"/>
      <c r="F14" s="225" t="s">
        <v>158</v>
      </c>
      <c r="G14" s="181">
        <v>1</v>
      </c>
      <c r="H14" s="184">
        <f>CalcRelayPoints(G14)</f>
        <v>7</v>
      </c>
      <c r="I14" s="190"/>
    </row>
    <row r="15" spans="1:9" ht="15">
      <c r="A15" s="59"/>
      <c r="B15" s="168"/>
      <c r="C15" s="60">
        <v>3</v>
      </c>
      <c r="D15" s="203" t="str">
        <f>IF(AwayTeam!D7="","",AwayTeam!D7)</f>
        <v>Kate Kane</v>
      </c>
      <c r="E15" s="204"/>
      <c r="F15" s="226"/>
      <c r="G15" s="182"/>
      <c r="H15" s="185"/>
      <c r="I15" s="191"/>
    </row>
    <row r="16" spans="1:9" ht="15">
      <c r="A16" s="59"/>
      <c r="B16" s="168"/>
      <c r="C16" s="60"/>
      <c r="D16" s="203" t="str">
        <f>IF(AwayTeam!D8="","",AwayTeam!D8)</f>
        <v>Jack Heatherington</v>
      </c>
      <c r="E16" s="204"/>
      <c r="F16" s="226"/>
      <c r="G16" s="182"/>
      <c r="H16" s="185"/>
      <c r="I16" s="191"/>
    </row>
    <row r="17" spans="1:9" ht="15">
      <c r="A17" s="59" t="s">
        <v>7</v>
      </c>
      <c r="B17" s="169"/>
      <c r="C17" s="61"/>
      <c r="D17" s="203" t="str">
        <f>IF(AwayTeam!D9="","",AwayTeam!D9)</f>
        <v>Maisie Bowden</v>
      </c>
      <c r="E17" s="204"/>
      <c r="F17" s="227"/>
      <c r="G17" s="183"/>
      <c r="H17" s="186"/>
      <c r="I17" s="192"/>
    </row>
    <row r="18" spans="1:9" ht="15">
      <c r="A18" s="59"/>
      <c r="B18" s="170" t="str">
        <f>HomeTeam!$C$4</f>
        <v>LeCale</v>
      </c>
      <c r="C18" s="60"/>
      <c r="D18" s="203" t="str">
        <f>IF(HomeTeam!D6="","",HomeTeam!D6)</f>
        <v>Mark Knight</v>
      </c>
      <c r="E18" s="204"/>
      <c r="F18" s="228" t="s">
        <v>157</v>
      </c>
      <c r="G18" s="178">
        <v>2</v>
      </c>
      <c r="H18" s="187"/>
      <c r="I18" s="178">
        <f>CalcRelayPoints(G18)</f>
        <v>3</v>
      </c>
    </row>
    <row r="19" spans="1:9" ht="15">
      <c r="A19" s="59"/>
      <c r="B19" s="168"/>
      <c r="C19" s="60">
        <v>4</v>
      </c>
      <c r="D19" s="203" t="str">
        <f>IF(HomeTeam!D7="","",HomeTeam!D7)</f>
        <v>Essie Costello</v>
      </c>
      <c r="E19" s="204"/>
      <c r="F19" s="226"/>
      <c r="G19" s="179"/>
      <c r="H19" s="188"/>
      <c r="I19" s="179"/>
    </row>
    <row r="20" spans="1:9" ht="15">
      <c r="A20" s="59"/>
      <c r="B20" s="168"/>
      <c r="C20" s="60"/>
      <c r="D20" s="203" t="str">
        <f>IF(HomeTeam!D8="","",HomeTeam!D8)</f>
        <v>Enya Clarke</v>
      </c>
      <c r="E20" s="204"/>
      <c r="F20" s="226"/>
      <c r="G20" s="179"/>
      <c r="H20" s="188"/>
      <c r="I20" s="179"/>
    </row>
    <row r="21" spans="1:9" ht="15.75" thickBot="1">
      <c r="A21" s="62"/>
      <c r="B21" s="171"/>
      <c r="C21" s="63"/>
      <c r="D21" s="209" t="str">
        <f>IF(HomeTeam!D9="","",HomeTeam!D9)</f>
        <v>Henry Costello</v>
      </c>
      <c r="E21" s="210"/>
      <c r="F21" s="229"/>
      <c r="G21" s="180"/>
      <c r="H21" s="189"/>
      <c r="I21" s="180"/>
    </row>
    <row r="22" spans="1:9" ht="16.5" customHeight="1" thickTop="1">
      <c r="A22" s="59">
        <v>2</v>
      </c>
      <c r="B22" s="167" t="str">
        <f>AwayTeam!$C$4</f>
        <v>City of Belfast</v>
      </c>
      <c r="C22" s="60"/>
      <c r="D22" s="211" t="str">
        <f>IF(AwayTeam!I6="","",AwayTeam!I6)</f>
        <v>Dulcie Bowden</v>
      </c>
      <c r="E22" s="212"/>
      <c r="F22" s="225" t="s">
        <v>160</v>
      </c>
      <c r="G22" s="181">
        <v>1</v>
      </c>
      <c r="H22" s="184">
        <f>CalcRelayPoints(G22)</f>
        <v>7</v>
      </c>
      <c r="I22" s="190"/>
    </row>
    <row r="23" spans="1:9" ht="15">
      <c r="A23" s="59"/>
      <c r="B23" s="168"/>
      <c r="C23" s="60">
        <v>3</v>
      </c>
      <c r="D23" s="203" t="str">
        <f>IF(AwayTeam!I7="","",AwayTeam!I7)</f>
        <v>Luiseagh Murnaghan</v>
      </c>
      <c r="E23" s="204"/>
      <c r="F23" s="226"/>
      <c r="G23" s="182"/>
      <c r="H23" s="185"/>
      <c r="I23" s="191"/>
    </row>
    <row r="24" spans="1:9" ht="15">
      <c r="A24" s="59"/>
      <c r="B24" s="168"/>
      <c r="C24" s="60"/>
      <c r="D24" s="203" t="str">
        <f>IF(AwayTeam!I8="","",AwayTeam!I8)</f>
        <v>Jarlath Meenan</v>
      </c>
      <c r="E24" s="204"/>
      <c r="F24" s="226"/>
      <c r="G24" s="182"/>
      <c r="H24" s="185"/>
      <c r="I24" s="191"/>
    </row>
    <row r="25" spans="1:9" ht="15">
      <c r="A25" s="59" t="s">
        <v>10</v>
      </c>
      <c r="B25" s="169"/>
      <c r="C25" s="61"/>
      <c r="D25" s="203" t="str">
        <f>IF(AwayTeam!I9="","",AwayTeam!I9)</f>
        <v>Joe McKay</v>
      </c>
      <c r="E25" s="204"/>
      <c r="F25" s="227"/>
      <c r="G25" s="183"/>
      <c r="H25" s="186"/>
      <c r="I25" s="192"/>
    </row>
    <row r="26" spans="1:9" ht="15.75" customHeight="1">
      <c r="A26" s="59"/>
      <c r="B26" s="170" t="str">
        <f>HomeTeam!$C$4</f>
        <v>LeCale</v>
      </c>
      <c r="C26" s="60"/>
      <c r="D26" s="203" t="str">
        <f>IF(HomeTeam!I6="","",HomeTeam!I6)</f>
        <v>Charlotte Savage</v>
      </c>
      <c r="E26" s="204"/>
      <c r="F26" s="228" t="s">
        <v>159</v>
      </c>
      <c r="G26" s="178">
        <v>2</v>
      </c>
      <c r="H26" s="187"/>
      <c r="I26" s="178">
        <f>CalcRelayPoints(G26)</f>
        <v>3</v>
      </c>
    </row>
    <row r="27" spans="1:9" ht="15">
      <c r="A27" s="59"/>
      <c r="B27" s="168"/>
      <c r="C27" s="60">
        <v>4</v>
      </c>
      <c r="D27" s="203" t="str">
        <f>IF(HomeTeam!I7="","",HomeTeam!I7)</f>
        <v>Aidan Mallet</v>
      </c>
      <c r="E27" s="204"/>
      <c r="F27" s="226"/>
      <c r="G27" s="179"/>
      <c r="H27" s="188"/>
      <c r="I27" s="179"/>
    </row>
    <row r="28" spans="1:9" ht="15">
      <c r="A28" s="59"/>
      <c r="B28" s="168"/>
      <c r="C28" s="60"/>
      <c r="D28" s="203" t="str">
        <f>IF(HomeTeam!I8="","",HomeTeam!I8)</f>
        <v>Olivia Miskelly</v>
      </c>
      <c r="E28" s="204"/>
      <c r="F28" s="226"/>
      <c r="G28" s="179"/>
      <c r="H28" s="188"/>
      <c r="I28" s="179"/>
    </row>
    <row r="29" spans="1:9" ht="15.75" thickBot="1">
      <c r="A29" s="62"/>
      <c r="B29" s="171"/>
      <c r="C29" s="63"/>
      <c r="D29" s="209" t="str">
        <f>IF(HomeTeam!I9="","",HomeTeam!I9)</f>
        <v>Niall Mc Cauley</v>
      </c>
      <c r="E29" s="210"/>
      <c r="F29" s="229"/>
      <c r="G29" s="180"/>
      <c r="H29" s="189"/>
      <c r="I29" s="180"/>
    </row>
    <row r="30" spans="1:9" ht="15.75" thickTop="1">
      <c r="A30" s="59">
        <v>3</v>
      </c>
      <c r="B30" s="167" t="str">
        <f>AwayTeam!$C$4</f>
        <v>City of Belfast</v>
      </c>
      <c r="C30" s="64"/>
      <c r="D30" s="211" t="str">
        <f>IF(AwayTeam!D10="","",AwayTeam!D10)</f>
        <v>Jane Kane</v>
      </c>
      <c r="E30" s="212"/>
      <c r="F30" s="225" t="s">
        <v>162</v>
      </c>
      <c r="G30" s="181">
        <v>2</v>
      </c>
      <c r="H30" s="184">
        <f>CalcRelayPoints(G30)</f>
        <v>3</v>
      </c>
      <c r="I30" s="190"/>
    </row>
    <row r="31" spans="1:9" ht="15">
      <c r="A31" s="59"/>
      <c r="B31" s="168"/>
      <c r="C31" s="60">
        <v>3</v>
      </c>
      <c r="D31" s="203" t="str">
        <f>IF(AwayTeam!D11="","",AwayTeam!D11)</f>
        <v>Alex Holmes</v>
      </c>
      <c r="E31" s="204"/>
      <c r="F31" s="226"/>
      <c r="G31" s="182"/>
      <c r="H31" s="185"/>
      <c r="I31" s="191"/>
    </row>
    <row r="32" spans="1:9" ht="15">
      <c r="A32" s="59"/>
      <c r="B32" s="168"/>
      <c r="C32" s="60"/>
      <c r="D32" s="203" t="str">
        <f>IF(AwayTeam!D12="","",AwayTeam!D12)</f>
        <v>Toby Thompson</v>
      </c>
      <c r="E32" s="204"/>
      <c r="F32" s="226"/>
      <c r="G32" s="182"/>
      <c r="H32" s="185"/>
      <c r="I32" s="191"/>
    </row>
    <row r="33" spans="1:9" ht="15">
      <c r="A33" s="59" t="s">
        <v>11</v>
      </c>
      <c r="B33" s="169"/>
      <c r="C33" s="61"/>
      <c r="D33" s="203" t="str">
        <f>IF(AwayTeam!D13="","",AwayTeam!D13)</f>
        <v>Emma Heatherington</v>
      </c>
      <c r="E33" s="204"/>
      <c r="F33" s="227"/>
      <c r="G33" s="183"/>
      <c r="H33" s="186"/>
      <c r="I33" s="192"/>
    </row>
    <row r="34" spans="1:9" ht="15">
      <c r="A34" s="59"/>
      <c r="B34" s="170" t="str">
        <f>HomeTeam!$C$4</f>
        <v>LeCale</v>
      </c>
      <c r="C34" s="60"/>
      <c r="D34" s="203" t="str">
        <f>IF(HomeTeam!D10="","",HomeTeam!D10)</f>
        <v>Sarah Burns</v>
      </c>
      <c r="E34" s="204"/>
      <c r="F34" s="228" t="s">
        <v>161</v>
      </c>
      <c r="G34" s="178">
        <v>1</v>
      </c>
      <c r="H34" s="187"/>
      <c r="I34" s="178">
        <f>CalcRelayPoints(G34)</f>
        <v>7</v>
      </c>
    </row>
    <row r="35" spans="1:9" ht="15">
      <c r="A35" s="59"/>
      <c r="B35" s="168"/>
      <c r="C35" s="60">
        <v>4</v>
      </c>
      <c r="D35" s="203" t="str">
        <f>IF(HomeTeam!D11="","",HomeTeam!D11)</f>
        <v>Thomas Nay</v>
      </c>
      <c r="E35" s="204"/>
      <c r="F35" s="226"/>
      <c r="G35" s="179"/>
      <c r="H35" s="188"/>
      <c r="I35" s="179"/>
    </row>
    <row r="36" spans="1:9" ht="15">
      <c r="A36" s="59"/>
      <c r="B36" s="168"/>
      <c r="C36" s="60"/>
      <c r="D36" s="203" t="str">
        <f>IF(HomeTeam!D12="","",HomeTeam!D12)</f>
        <v>Amy Quinn</v>
      </c>
      <c r="E36" s="204"/>
      <c r="F36" s="226"/>
      <c r="G36" s="179"/>
      <c r="H36" s="188"/>
      <c r="I36" s="179"/>
    </row>
    <row r="37" spans="1:9" ht="15.75" thickBot="1">
      <c r="A37" s="62"/>
      <c r="B37" s="171"/>
      <c r="C37" s="63"/>
      <c r="D37" s="209" t="str">
        <f>IF(HomeTeam!D13="","",HomeTeam!D13)</f>
        <v>Fiontann Rogers</v>
      </c>
      <c r="E37" s="210"/>
      <c r="F37" s="229"/>
      <c r="G37" s="180"/>
      <c r="H37" s="189"/>
      <c r="I37" s="180"/>
    </row>
    <row r="38" spans="1:9" ht="15.75" thickTop="1">
      <c r="A38" s="59">
        <v>4</v>
      </c>
      <c r="B38" s="167" t="str">
        <f>AwayTeam!$C$4</f>
        <v>City of Belfast</v>
      </c>
      <c r="C38" s="64"/>
      <c r="D38" s="211" t="str">
        <f>IF(AwayTeam!I10="","",AwayTeam!I10)</f>
        <v>Max Whiteley</v>
      </c>
      <c r="E38" s="212"/>
      <c r="F38" s="225" t="s">
        <v>164</v>
      </c>
      <c r="G38" s="181">
        <v>2</v>
      </c>
      <c r="H38" s="184">
        <f>CalcRelayPoints(G38)</f>
        <v>3</v>
      </c>
      <c r="I38" s="190"/>
    </row>
    <row r="39" spans="1:9" ht="15">
      <c r="A39" s="59"/>
      <c r="B39" s="168"/>
      <c r="C39" s="60">
        <v>3</v>
      </c>
      <c r="D39" s="203" t="str">
        <f>IF(AwayTeam!I11="","",AwayTeam!I11)</f>
        <v>Emma Snowden</v>
      </c>
      <c r="E39" s="204"/>
      <c r="F39" s="226"/>
      <c r="G39" s="182"/>
      <c r="H39" s="185"/>
      <c r="I39" s="191"/>
    </row>
    <row r="40" spans="1:9" ht="15">
      <c r="A40" s="59"/>
      <c r="B40" s="168"/>
      <c r="C40" s="60"/>
      <c r="D40" s="203" t="str">
        <f>IF(AwayTeam!I12="","",AwayTeam!I12)</f>
        <v>Jake Bowden</v>
      </c>
      <c r="E40" s="204"/>
      <c r="F40" s="226"/>
      <c r="G40" s="182"/>
      <c r="H40" s="185"/>
      <c r="I40" s="191"/>
    </row>
    <row r="41" spans="1:9" ht="15">
      <c r="A41" s="59" t="s">
        <v>12</v>
      </c>
      <c r="B41" s="169"/>
      <c r="C41" s="61"/>
      <c r="D41" s="203" t="str">
        <f>IF(AwayTeam!I13="","",AwayTeam!I13)</f>
        <v>Darya Dulseva</v>
      </c>
      <c r="E41" s="204"/>
      <c r="F41" s="227"/>
      <c r="G41" s="183"/>
      <c r="H41" s="186"/>
      <c r="I41" s="192"/>
    </row>
    <row r="42" spans="1:9" ht="15">
      <c r="A42" s="59"/>
      <c r="B42" s="170" t="str">
        <f>HomeTeam!$C$4</f>
        <v>LeCale</v>
      </c>
      <c r="C42" s="60"/>
      <c r="D42" s="203" t="str">
        <f>IF(HomeTeam!I10="","",HomeTeam!I10)</f>
        <v>Adam Colgan</v>
      </c>
      <c r="E42" s="204"/>
      <c r="F42" s="228" t="s">
        <v>163</v>
      </c>
      <c r="G42" s="178">
        <v>1</v>
      </c>
      <c r="H42" s="193"/>
      <c r="I42" s="178">
        <f>CalcRelayPoints(G42)</f>
        <v>7</v>
      </c>
    </row>
    <row r="43" spans="1:9" ht="15">
      <c r="A43" s="59"/>
      <c r="B43" s="168"/>
      <c r="C43" s="60">
        <v>4</v>
      </c>
      <c r="D43" s="203" t="str">
        <f>IF(HomeTeam!I11="","",HomeTeam!I11)</f>
        <v>Alicia Dobbin</v>
      </c>
      <c r="E43" s="204"/>
      <c r="F43" s="226"/>
      <c r="G43" s="179"/>
      <c r="H43" s="194"/>
      <c r="I43" s="179"/>
    </row>
    <row r="44" spans="1:9" ht="15">
      <c r="A44" s="59"/>
      <c r="B44" s="168"/>
      <c r="C44" s="60"/>
      <c r="D44" s="203" t="str">
        <f>IF(HomeTeam!I12="","",HomeTeam!I12)</f>
        <v>Bebhionn Rogan</v>
      </c>
      <c r="E44" s="204"/>
      <c r="F44" s="226"/>
      <c r="G44" s="179"/>
      <c r="H44" s="194"/>
      <c r="I44" s="179"/>
    </row>
    <row r="45" spans="1:9" ht="15.75" thickBot="1">
      <c r="A45" s="62"/>
      <c r="B45" s="171"/>
      <c r="C45" s="63"/>
      <c r="D45" s="209" t="str">
        <f>IF(HomeTeam!I13="","",HomeTeam!I13)</f>
        <v>Jack Tindal</v>
      </c>
      <c r="E45" s="210"/>
      <c r="F45" s="229"/>
      <c r="G45" s="180"/>
      <c r="H45" s="195"/>
      <c r="I45" s="180"/>
    </row>
    <row r="46" spans="1:9" ht="15.75" thickTop="1">
      <c r="A46" s="112"/>
      <c r="B46" s="91"/>
      <c r="C46" s="91"/>
      <c r="D46" s="113"/>
      <c r="E46" s="113"/>
      <c r="F46" s="91"/>
      <c r="G46" s="91"/>
      <c r="H46" s="46"/>
      <c r="I46" s="47"/>
    </row>
    <row r="47" spans="1:9" ht="15">
      <c r="A47" s="112"/>
      <c r="B47" s="91"/>
      <c r="C47" s="91"/>
      <c r="D47" s="113"/>
      <c r="E47" s="113"/>
      <c r="F47" s="91"/>
      <c r="G47" s="91"/>
      <c r="H47" s="48"/>
      <c r="I47" s="49"/>
    </row>
    <row r="48" spans="1:9" ht="15.75" thickBot="1">
      <c r="A48" s="114"/>
      <c r="B48" s="65"/>
      <c r="C48" s="65"/>
      <c r="D48" s="57"/>
      <c r="E48" s="57"/>
      <c r="F48" s="65"/>
      <c r="G48" s="115" t="s">
        <v>15</v>
      </c>
      <c r="H48" s="50">
        <f>IF(SUM(H38,H30,H22,H14)=0,"",SUM(H38,H30,H22,H14))</f>
        <v>20</v>
      </c>
      <c r="I48" s="51">
        <f>IF(SUM(I42,I34,I26,I18)=0,"",SUM(I42,I34,I26,I18))</f>
        <v>20</v>
      </c>
    </row>
    <row r="50" spans="1:9" ht="15">
      <c r="A50" s="231" t="s">
        <v>24</v>
      </c>
      <c r="B50" s="231"/>
      <c r="C50" s="231"/>
      <c r="D50" s="231"/>
      <c r="E50" s="231"/>
      <c r="F50" s="231"/>
      <c r="G50" s="231"/>
      <c r="H50" s="231"/>
      <c r="I50" s="231"/>
    </row>
    <row r="51" ht="12.75" thickBot="1"/>
    <row r="52" spans="1:9" ht="12.75" thickBot="1">
      <c r="A52" s="68" t="s">
        <v>0</v>
      </c>
      <c r="B52" s="69" t="s">
        <v>1</v>
      </c>
      <c r="C52" s="69" t="s">
        <v>2</v>
      </c>
      <c r="D52" s="199" t="s">
        <v>3</v>
      </c>
      <c r="E52" s="200"/>
      <c r="F52" s="69" t="s">
        <v>4</v>
      </c>
      <c r="G52" s="69" t="s">
        <v>5</v>
      </c>
      <c r="H52" s="205" t="s">
        <v>6</v>
      </c>
      <c r="I52" s="206"/>
    </row>
    <row r="53" spans="1:9" ht="12">
      <c r="A53" s="70"/>
      <c r="B53" s="172" t="str">
        <f>AwayTeam!$C$4</f>
        <v>City of Belfast</v>
      </c>
      <c r="C53" s="71">
        <v>1</v>
      </c>
      <c r="D53" s="201" t="str">
        <f>IF(AwayTeam!C14="","",AwayTeam!C14)</f>
        <v>Sara Paternostro</v>
      </c>
      <c r="E53" s="202"/>
      <c r="F53" s="116">
        <v>28.63</v>
      </c>
      <c r="G53" s="117"/>
      <c r="H53" s="118">
        <f>CalcPoints(G53)</f>
      </c>
      <c r="I53" s="217"/>
    </row>
    <row r="54" spans="1:9" ht="12">
      <c r="A54" s="72">
        <v>5</v>
      </c>
      <c r="B54" s="173"/>
      <c r="C54" s="73">
        <v>3</v>
      </c>
      <c r="D54" s="207" t="str">
        <f>IF(AwayTeam!D14="","",AwayTeam!D14)</f>
        <v>Maisie Bowden</v>
      </c>
      <c r="E54" s="208"/>
      <c r="F54" s="119">
        <v>22.23</v>
      </c>
      <c r="G54" s="120">
        <v>1</v>
      </c>
      <c r="H54" s="121">
        <f>CalcPoints(G54)</f>
        <v>4</v>
      </c>
      <c r="I54" s="218"/>
    </row>
    <row r="55" spans="1:9" ht="12.75" thickBot="1">
      <c r="A55" s="72" t="s">
        <v>7</v>
      </c>
      <c r="B55" s="174"/>
      <c r="C55" s="73">
        <v>5</v>
      </c>
      <c r="D55" s="207" t="str">
        <f>IF(AwayTeam!E14="","",AwayTeam!E14)</f>
        <v>Chloe Young</v>
      </c>
      <c r="E55" s="208"/>
      <c r="F55" s="119">
        <v>26</v>
      </c>
      <c r="G55" s="120">
        <v>3</v>
      </c>
      <c r="H55" s="122">
        <f>CalcPoints(G55)</f>
        <v>2</v>
      </c>
      <c r="I55" s="219"/>
    </row>
    <row r="56" spans="1:9" ht="12.75" customHeight="1">
      <c r="A56" s="72" t="s">
        <v>8</v>
      </c>
      <c r="B56" s="175" t="str">
        <f>HomeTeam!$C$4</f>
        <v>LeCale</v>
      </c>
      <c r="C56" s="73">
        <v>2</v>
      </c>
      <c r="D56" s="207" t="str">
        <f>IF(HomeTeam!C14="","",HomeTeam!C14)</f>
        <v>Essie Costello</v>
      </c>
      <c r="E56" s="208"/>
      <c r="F56" s="119">
        <v>32.1</v>
      </c>
      <c r="G56" s="120">
        <v>4</v>
      </c>
      <c r="H56" s="217"/>
      <c r="I56" s="118">
        <f>CalcPoints(G56)</f>
        <v>1</v>
      </c>
    </row>
    <row r="57" spans="1:9" ht="12.75" customHeight="1">
      <c r="A57" s="72"/>
      <c r="B57" s="176"/>
      <c r="C57" s="73">
        <v>4</v>
      </c>
      <c r="D57" s="207" t="str">
        <f>IF(HomeTeam!D14="","",HomeTeam!D14)</f>
        <v>Enya Clarke</v>
      </c>
      <c r="E57" s="208"/>
      <c r="F57" s="119">
        <v>25.66</v>
      </c>
      <c r="G57" s="120">
        <v>2</v>
      </c>
      <c r="H57" s="218"/>
      <c r="I57" s="121">
        <f>CalcPoints(G57)</f>
        <v>3</v>
      </c>
    </row>
    <row r="58" spans="1:9" ht="13.5" customHeight="1" thickBot="1">
      <c r="A58" s="74"/>
      <c r="B58" s="177"/>
      <c r="C58" s="75">
        <v>6</v>
      </c>
      <c r="D58" s="213">
        <f>IF(HomeTeam!E14="","",HomeTeam!E14)</f>
      </c>
      <c r="E58" s="214"/>
      <c r="F58" s="123"/>
      <c r="G58" s="124"/>
      <c r="H58" s="219"/>
      <c r="I58" s="122">
        <f>CalcPoints(G58)</f>
      </c>
    </row>
    <row r="59" spans="1:9" ht="12">
      <c r="A59" s="76"/>
      <c r="B59" s="172" t="str">
        <f>AwayTeam!$C$4</f>
        <v>City of Belfast</v>
      </c>
      <c r="C59" s="71">
        <v>1</v>
      </c>
      <c r="D59" s="201">
        <f>IF(AwayTeam!H14="","",AwayTeam!H14)</f>
      </c>
      <c r="E59" s="202"/>
      <c r="F59" s="125"/>
      <c r="G59" s="126"/>
      <c r="H59" s="118">
        <f>CalcPoints(G59)</f>
      </c>
      <c r="I59" s="217"/>
    </row>
    <row r="60" spans="1:9" ht="12">
      <c r="A60" s="76">
        <v>6</v>
      </c>
      <c r="B60" s="173"/>
      <c r="C60" s="73">
        <v>3</v>
      </c>
      <c r="D60" s="207" t="str">
        <f>IF(AwayTeam!I14="","",AwayTeam!I14)</f>
        <v>Jack Heatherington</v>
      </c>
      <c r="E60" s="208"/>
      <c r="F60" s="119">
        <v>25.62</v>
      </c>
      <c r="G60" s="120">
        <v>2</v>
      </c>
      <c r="H60" s="121">
        <f>CalcPoints(G60)</f>
        <v>3</v>
      </c>
      <c r="I60" s="218"/>
    </row>
    <row r="61" spans="1:9" ht="12.75" thickBot="1">
      <c r="A61" s="76" t="s">
        <v>7</v>
      </c>
      <c r="B61" s="174"/>
      <c r="C61" s="73">
        <v>5</v>
      </c>
      <c r="D61" s="207" t="str">
        <f>IF(AwayTeam!J14="","",AwayTeam!J14)</f>
        <v>Samuel Bajorek</v>
      </c>
      <c r="E61" s="208"/>
      <c r="F61" s="119">
        <v>26.73</v>
      </c>
      <c r="G61" s="120">
        <v>3</v>
      </c>
      <c r="H61" s="122">
        <f>CalcPoints(G61)</f>
        <v>2</v>
      </c>
      <c r="I61" s="219"/>
    </row>
    <row r="62" spans="1:9" ht="12">
      <c r="A62" s="76" t="s">
        <v>9</v>
      </c>
      <c r="B62" s="175" t="str">
        <f>HomeTeam!$C$4</f>
        <v>LeCale</v>
      </c>
      <c r="C62" s="73">
        <v>2</v>
      </c>
      <c r="D62" s="207" t="str">
        <f>IF(HomeTeam!H14="","",HomeTeam!H14)</f>
        <v>Mark Knight</v>
      </c>
      <c r="E62" s="208"/>
      <c r="F62" s="119">
        <v>28.32</v>
      </c>
      <c r="G62" s="120">
        <v>4</v>
      </c>
      <c r="H62" s="217"/>
      <c r="I62" s="118">
        <f>CalcPoints(G62)</f>
        <v>1</v>
      </c>
    </row>
    <row r="63" spans="1:9" ht="12">
      <c r="A63" s="76"/>
      <c r="B63" s="176"/>
      <c r="C63" s="73">
        <v>4</v>
      </c>
      <c r="D63" s="207" t="str">
        <f>IF(HomeTeam!I14="","",HomeTeam!I14)</f>
        <v>Henry Costello</v>
      </c>
      <c r="E63" s="208"/>
      <c r="F63" s="119">
        <v>24.51</v>
      </c>
      <c r="G63" s="120">
        <v>1</v>
      </c>
      <c r="H63" s="218"/>
      <c r="I63" s="121">
        <f>CalcPoints(G63)</f>
        <v>4</v>
      </c>
    </row>
    <row r="64" spans="1:9" ht="12.75" thickBot="1">
      <c r="A64" s="77"/>
      <c r="B64" s="177"/>
      <c r="C64" s="75">
        <v>6</v>
      </c>
      <c r="D64" s="213" t="str">
        <f>IF(HomeTeam!J14="","",HomeTeam!J14)</f>
        <v>Cormac Byrne</v>
      </c>
      <c r="E64" s="214"/>
      <c r="F64" s="123">
        <v>29.19</v>
      </c>
      <c r="G64" s="124"/>
      <c r="H64" s="219"/>
      <c r="I64" s="122">
        <f>CalcPoints(G64)</f>
      </c>
    </row>
    <row r="65" spans="1:9" ht="12">
      <c r="A65" s="76"/>
      <c r="B65" s="172" t="str">
        <f>AwayTeam!$C$4</f>
        <v>City of Belfast</v>
      </c>
      <c r="C65" s="71">
        <v>1</v>
      </c>
      <c r="D65" s="201" t="str">
        <f>IF(AwayTeam!C15="","",AwayTeam!C15)</f>
        <v>Ella Scott</v>
      </c>
      <c r="E65" s="202"/>
      <c r="F65" s="125">
        <v>24.82</v>
      </c>
      <c r="G65" s="126"/>
      <c r="H65" s="118">
        <f>CalcPoints(G65)</f>
      </c>
      <c r="I65" s="217"/>
    </row>
    <row r="66" spans="1:9" ht="12">
      <c r="A66" s="76">
        <v>7</v>
      </c>
      <c r="B66" s="173"/>
      <c r="C66" s="73">
        <v>3</v>
      </c>
      <c r="D66" s="207" t="str">
        <f>IF(AwayTeam!D15="","",AwayTeam!D15)</f>
        <v>Dulcie Bowden</v>
      </c>
      <c r="E66" s="208"/>
      <c r="F66" s="119">
        <v>20.59</v>
      </c>
      <c r="G66" s="120">
        <v>1</v>
      </c>
      <c r="H66" s="121">
        <f>CalcPoints(G66)</f>
        <v>4</v>
      </c>
      <c r="I66" s="218"/>
    </row>
    <row r="67" spans="1:9" ht="12.75" thickBot="1">
      <c r="A67" s="76" t="s">
        <v>10</v>
      </c>
      <c r="B67" s="174"/>
      <c r="C67" s="73">
        <v>5</v>
      </c>
      <c r="D67" s="207" t="str">
        <f>IF(AwayTeam!E15="","",AwayTeam!E15)</f>
        <v>Aimee Jackson</v>
      </c>
      <c r="E67" s="208"/>
      <c r="F67" s="119">
        <v>23.57</v>
      </c>
      <c r="G67" s="120">
        <v>4</v>
      </c>
      <c r="H67" s="122">
        <f>CalcPoints(G67)</f>
        <v>1</v>
      </c>
      <c r="I67" s="219"/>
    </row>
    <row r="68" spans="1:9" ht="12">
      <c r="A68" s="76" t="s">
        <v>8</v>
      </c>
      <c r="B68" s="175" t="str">
        <f>HomeTeam!$C$4</f>
        <v>LeCale</v>
      </c>
      <c r="C68" s="73">
        <v>2</v>
      </c>
      <c r="D68" s="207" t="str">
        <f>IF(HomeTeam!C15="","",HomeTeam!C15)</f>
        <v>Charlotte Savage</v>
      </c>
      <c r="E68" s="208"/>
      <c r="F68" s="119">
        <v>23.5</v>
      </c>
      <c r="G68" s="120">
        <v>3</v>
      </c>
      <c r="H68" s="217"/>
      <c r="I68" s="118">
        <f>CalcPoints(G68)</f>
        <v>2</v>
      </c>
    </row>
    <row r="69" spans="1:9" ht="12">
      <c r="A69" s="76"/>
      <c r="B69" s="176"/>
      <c r="C69" s="73">
        <v>4</v>
      </c>
      <c r="D69" s="207" t="str">
        <f>IF(HomeTeam!D15="","",HomeTeam!D15)</f>
        <v>Olivia Miskelly</v>
      </c>
      <c r="E69" s="208"/>
      <c r="F69" s="119">
        <v>20.79</v>
      </c>
      <c r="G69" s="120">
        <v>2</v>
      </c>
      <c r="H69" s="218"/>
      <c r="I69" s="121">
        <f>CalcPoints(G69)</f>
        <v>3</v>
      </c>
    </row>
    <row r="70" spans="1:9" ht="12.75" thickBot="1">
      <c r="A70" s="77"/>
      <c r="B70" s="177"/>
      <c r="C70" s="75">
        <v>6</v>
      </c>
      <c r="D70" s="213">
        <f>IF(HomeTeam!E15="","",HomeTeam!E15)</f>
      </c>
      <c r="E70" s="214"/>
      <c r="F70" s="123"/>
      <c r="G70" s="124"/>
      <c r="H70" s="219"/>
      <c r="I70" s="122">
        <f>CalcPoints(G70)</f>
      </c>
    </row>
    <row r="71" spans="1:9" ht="12">
      <c r="A71" s="76"/>
      <c r="B71" s="172" t="str">
        <f>AwayTeam!$C$4</f>
        <v>City of Belfast</v>
      </c>
      <c r="C71" s="71">
        <v>1</v>
      </c>
      <c r="D71" s="201">
        <f>IF(AwayTeam!H15="","",AwayTeam!H15)</f>
      </c>
      <c r="E71" s="202"/>
      <c r="F71" s="125"/>
      <c r="G71" s="126"/>
      <c r="H71" s="118">
        <f>CalcPoints(G71)</f>
      </c>
      <c r="I71" s="217"/>
    </row>
    <row r="72" spans="1:9" ht="12">
      <c r="A72" s="76">
        <v>8</v>
      </c>
      <c r="B72" s="173"/>
      <c r="C72" s="73">
        <v>3</v>
      </c>
      <c r="D72" s="207" t="str">
        <f>IF(AwayTeam!I15="","",AwayTeam!I15)</f>
        <v>Jarlath Meenan</v>
      </c>
      <c r="E72" s="208"/>
      <c r="F72" s="119"/>
      <c r="G72" s="120"/>
      <c r="H72" s="121">
        <f>CalcPoints(G72)</f>
      </c>
      <c r="I72" s="218"/>
    </row>
    <row r="73" spans="1:9" ht="12.75" thickBot="1">
      <c r="A73" s="76" t="s">
        <v>10</v>
      </c>
      <c r="B73" s="174"/>
      <c r="C73" s="73">
        <v>5</v>
      </c>
      <c r="D73" s="207" t="str">
        <f>IF(AwayTeam!J15="","",AwayTeam!J15)</f>
        <v>Oliver McCusker</v>
      </c>
      <c r="E73" s="208"/>
      <c r="F73" s="119">
        <v>26.03</v>
      </c>
      <c r="G73" s="120">
        <v>3</v>
      </c>
      <c r="H73" s="122">
        <f>CalcPoints(G73)</f>
        <v>2</v>
      </c>
      <c r="I73" s="219"/>
    </row>
    <row r="74" spans="1:9" ht="12">
      <c r="A74" s="76" t="s">
        <v>9</v>
      </c>
      <c r="B74" s="175" t="str">
        <f>HomeTeam!$C$4</f>
        <v>LeCale</v>
      </c>
      <c r="C74" s="73">
        <v>2</v>
      </c>
      <c r="D74" s="207" t="str">
        <f>IF(HomeTeam!H15="","",HomeTeam!H15)</f>
        <v>Niall Mc Cauley</v>
      </c>
      <c r="E74" s="208"/>
      <c r="F74" s="119">
        <v>24.38</v>
      </c>
      <c r="G74" s="120">
        <v>1</v>
      </c>
      <c r="H74" s="217"/>
      <c r="I74" s="118">
        <f>CalcPoints(G74)</f>
        <v>4</v>
      </c>
    </row>
    <row r="75" spans="1:9" ht="12">
      <c r="A75" s="76"/>
      <c r="B75" s="176"/>
      <c r="C75" s="73">
        <v>4</v>
      </c>
      <c r="D75" s="207" t="str">
        <f>IF(HomeTeam!I15="","",HomeTeam!I15)</f>
        <v>Aidan Mallett</v>
      </c>
      <c r="E75" s="208"/>
      <c r="F75" s="119">
        <v>23.97</v>
      </c>
      <c r="G75" s="120">
        <v>2</v>
      </c>
      <c r="H75" s="218"/>
      <c r="I75" s="121">
        <f>CalcPoints(G75)</f>
        <v>3</v>
      </c>
    </row>
    <row r="76" spans="1:9" ht="12.75" thickBot="1">
      <c r="A76" s="77"/>
      <c r="B76" s="177"/>
      <c r="C76" s="75">
        <v>6</v>
      </c>
      <c r="D76" s="215" t="str">
        <f>IF(HomeTeam!J15="","",HomeTeam!J15)</f>
        <v>Joseph Mc Callister</v>
      </c>
      <c r="E76" s="216"/>
      <c r="F76" s="123">
        <v>24.43</v>
      </c>
      <c r="G76" s="124"/>
      <c r="H76" s="219"/>
      <c r="I76" s="122">
        <f>CalcPoints(G76)</f>
      </c>
    </row>
    <row r="77" spans="1:9" ht="12">
      <c r="A77" s="76"/>
      <c r="B77" s="172" t="str">
        <f>AwayTeam!$C$4</f>
        <v>City of Belfast</v>
      </c>
      <c r="C77" s="71">
        <v>1</v>
      </c>
      <c r="D77" s="201" t="str">
        <f>IF(AwayTeam!C16="","",AwayTeam!C16)</f>
        <v>Emma Heatherington</v>
      </c>
      <c r="E77" s="202"/>
      <c r="F77" s="125">
        <v>21.84</v>
      </c>
      <c r="G77" s="126">
        <v>2</v>
      </c>
      <c r="H77" s="118">
        <f>CalcPoints(G77)</f>
        <v>3</v>
      </c>
      <c r="I77" s="217"/>
    </row>
    <row r="78" spans="1:9" ht="12">
      <c r="A78" s="76">
        <v>9</v>
      </c>
      <c r="B78" s="173"/>
      <c r="C78" s="73">
        <v>3</v>
      </c>
      <c r="D78" s="207" t="str">
        <f>IF(AwayTeam!D16="","",AwayTeam!D16)</f>
        <v>Jane Kane</v>
      </c>
      <c r="E78" s="208"/>
      <c r="F78" s="119">
        <v>22</v>
      </c>
      <c r="G78" s="120">
        <v>4</v>
      </c>
      <c r="H78" s="121">
        <f>CalcPoints(G78)</f>
        <v>1</v>
      </c>
      <c r="I78" s="218"/>
    </row>
    <row r="79" spans="1:9" ht="12.75" thickBot="1">
      <c r="A79" s="76" t="s">
        <v>11</v>
      </c>
      <c r="B79" s="174"/>
      <c r="C79" s="73">
        <v>5</v>
      </c>
      <c r="D79" s="207" t="str">
        <f>IF(AwayTeam!E16="","",AwayTeam!E16)</f>
        <v>Izem Kazanci</v>
      </c>
      <c r="E79" s="208"/>
      <c r="F79" s="119">
        <v>23.72</v>
      </c>
      <c r="G79" s="120"/>
      <c r="H79" s="122">
        <f>CalcPoints(G79)</f>
      </c>
      <c r="I79" s="219"/>
    </row>
    <row r="80" spans="1:9" ht="12">
      <c r="A80" s="76" t="s">
        <v>8</v>
      </c>
      <c r="B80" s="175" t="str">
        <f>HomeTeam!$C$4</f>
        <v>LeCale</v>
      </c>
      <c r="C80" s="73">
        <v>2</v>
      </c>
      <c r="D80" s="207" t="str">
        <f>IF(HomeTeam!C16="","",HomeTeam!C16)</f>
        <v>Sarah Burns</v>
      </c>
      <c r="E80" s="208"/>
      <c r="F80" s="119">
        <v>21.97</v>
      </c>
      <c r="G80" s="120">
        <v>3</v>
      </c>
      <c r="H80" s="217"/>
      <c r="I80" s="118">
        <f>CalcPoints(G80)</f>
        <v>2</v>
      </c>
    </row>
    <row r="81" spans="1:9" ht="12">
      <c r="A81" s="76"/>
      <c r="B81" s="176"/>
      <c r="C81" s="73">
        <v>4</v>
      </c>
      <c r="D81" s="207" t="str">
        <f>IF(HomeTeam!D16="","",HomeTeam!D16)</f>
        <v>Amy Quinn</v>
      </c>
      <c r="E81" s="208"/>
      <c r="F81" s="119">
        <v>20.7</v>
      </c>
      <c r="G81" s="120">
        <v>1</v>
      </c>
      <c r="H81" s="218"/>
      <c r="I81" s="121">
        <f>CalcPoints(G81)</f>
        <v>4</v>
      </c>
    </row>
    <row r="82" spans="1:9" ht="12.75" thickBot="1">
      <c r="A82" s="77"/>
      <c r="B82" s="177"/>
      <c r="C82" s="75">
        <v>6</v>
      </c>
      <c r="D82" s="213">
        <f>IF(HomeTeam!E16="","",HomeTeam!E16)</f>
      </c>
      <c r="E82" s="214"/>
      <c r="F82" s="123"/>
      <c r="G82" s="124"/>
      <c r="H82" s="219"/>
      <c r="I82" s="122">
        <f>CalcPoints(G82)</f>
      </c>
    </row>
    <row r="83" spans="1:9" ht="12">
      <c r="A83" s="76"/>
      <c r="B83" s="172" t="str">
        <f>AwayTeam!$C$4</f>
        <v>City of Belfast</v>
      </c>
      <c r="C83" s="71">
        <v>1</v>
      </c>
      <c r="D83" s="201">
        <f>IF(AwayTeam!H16="","",AwayTeam!H16)</f>
      </c>
      <c r="E83" s="202"/>
      <c r="F83" s="125"/>
      <c r="G83" s="126"/>
      <c r="H83" s="118">
        <f>CalcPoints(G83)</f>
      </c>
      <c r="I83" s="217"/>
    </row>
    <row r="84" spans="1:9" ht="12">
      <c r="A84" s="76">
        <v>10</v>
      </c>
      <c r="B84" s="173"/>
      <c r="C84" s="73">
        <v>3</v>
      </c>
      <c r="D84" s="207" t="str">
        <f>IF(AwayTeam!I16="","",AwayTeam!I16)</f>
        <v>Toby Thompson</v>
      </c>
      <c r="E84" s="208"/>
      <c r="F84" s="119">
        <v>18.81</v>
      </c>
      <c r="G84" s="120">
        <v>1</v>
      </c>
      <c r="H84" s="121">
        <f>CalcPoints(G84)</f>
        <v>4</v>
      </c>
      <c r="I84" s="218"/>
    </row>
    <row r="85" spans="1:9" ht="12.75" thickBot="1">
      <c r="A85" s="76" t="s">
        <v>11</v>
      </c>
      <c r="B85" s="174"/>
      <c r="C85" s="73">
        <v>5</v>
      </c>
      <c r="D85" s="207" t="str">
        <f>IF(AwayTeam!J16="","",AwayTeam!J16)</f>
        <v>Michael Devlin</v>
      </c>
      <c r="E85" s="208"/>
      <c r="F85" s="119">
        <v>24.28</v>
      </c>
      <c r="G85" s="120">
        <v>4</v>
      </c>
      <c r="H85" s="122">
        <f>CalcPoints(G85)</f>
        <v>1</v>
      </c>
      <c r="I85" s="219"/>
    </row>
    <row r="86" spans="1:9" ht="12">
      <c r="A86" s="76" t="s">
        <v>9</v>
      </c>
      <c r="B86" s="175" t="str">
        <f>HomeTeam!$C$4</f>
        <v>LeCale</v>
      </c>
      <c r="C86" s="73">
        <v>2</v>
      </c>
      <c r="D86" s="207" t="str">
        <f>IF(HomeTeam!H16="","",HomeTeam!H16)</f>
        <v>Thomas Nay</v>
      </c>
      <c r="E86" s="208"/>
      <c r="F86" s="119">
        <v>24.08</v>
      </c>
      <c r="G86" s="120"/>
      <c r="H86" s="217"/>
      <c r="I86" s="118">
        <f>CalcPoints(G86)</f>
      </c>
    </row>
    <row r="87" spans="1:9" ht="12">
      <c r="A87" s="76"/>
      <c r="B87" s="176"/>
      <c r="C87" s="73">
        <v>4</v>
      </c>
      <c r="D87" s="207" t="str">
        <f>IF(HomeTeam!I16="","",HomeTeam!I16)</f>
        <v>Fiontan Rogers</v>
      </c>
      <c r="E87" s="208"/>
      <c r="F87" s="119">
        <v>21.99</v>
      </c>
      <c r="G87" s="120">
        <v>2</v>
      </c>
      <c r="H87" s="218"/>
      <c r="I87" s="121">
        <f>CalcPoints(G87)</f>
        <v>3</v>
      </c>
    </row>
    <row r="88" spans="1:9" ht="12.75" thickBot="1">
      <c r="A88" s="77"/>
      <c r="B88" s="177"/>
      <c r="C88" s="75">
        <v>6</v>
      </c>
      <c r="D88" s="213" t="str">
        <f>IF(HomeTeam!J16="","",HomeTeam!J16)</f>
        <v>Thomas Hanlon</v>
      </c>
      <c r="E88" s="214"/>
      <c r="F88" s="123">
        <v>23.35</v>
      </c>
      <c r="G88" s="124">
        <v>3</v>
      </c>
      <c r="H88" s="219"/>
      <c r="I88" s="122">
        <f>CalcPoints(G88)</f>
        <v>2</v>
      </c>
    </row>
    <row r="89" spans="1:9" ht="12">
      <c r="A89" s="76"/>
      <c r="B89" s="172" t="str">
        <f>AwayTeam!$C$4</f>
        <v>City of Belfast</v>
      </c>
      <c r="C89" s="71">
        <v>1</v>
      </c>
      <c r="D89" s="201" t="str">
        <f>IF(AwayTeam!C17="","",AwayTeam!C17)</f>
        <v>Ann Sweetman</v>
      </c>
      <c r="E89" s="202"/>
      <c r="F89" s="125">
        <v>21.84</v>
      </c>
      <c r="G89" s="126">
        <v>4</v>
      </c>
      <c r="H89" s="118">
        <f>CalcPoints(G89)</f>
        <v>1</v>
      </c>
      <c r="I89" s="217"/>
    </row>
    <row r="90" spans="1:9" ht="12">
      <c r="A90" s="76">
        <v>11</v>
      </c>
      <c r="B90" s="173"/>
      <c r="C90" s="73">
        <v>3</v>
      </c>
      <c r="D90" s="207" t="str">
        <f>IF(AwayTeam!D17="","",AwayTeam!D17)</f>
        <v>Darya Dulseva</v>
      </c>
      <c r="E90" s="208"/>
      <c r="F90" s="119">
        <v>20.28</v>
      </c>
      <c r="G90" s="120">
        <v>1</v>
      </c>
      <c r="H90" s="121">
        <f>CalcPoints(G90)</f>
        <v>4</v>
      </c>
      <c r="I90" s="218"/>
    </row>
    <row r="91" spans="1:9" ht="12.75" thickBot="1">
      <c r="A91" s="76" t="s">
        <v>12</v>
      </c>
      <c r="B91" s="174"/>
      <c r="C91" s="73">
        <v>5</v>
      </c>
      <c r="D91" s="207" t="str">
        <f>IF(AwayTeam!E17="","",AwayTeam!E17)</f>
        <v>Emma Snowden</v>
      </c>
      <c r="E91" s="208"/>
      <c r="F91" s="119"/>
      <c r="G91" s="120"/>
      <c r="H91" s="122">
        <f>CalcPoints(G91)</f>
      </c>
      <c r="I91" s="219"/>
    </row>
    <row r="92" spans="1:9" ht="12">
      <c r="A92" s="76" t="s">
        <v>8</v>
      </c>
      <c r="B92" s="175" t="str">
        <f>HomeTeam!$C$4</f>
        <v>LeCale</v>
      </c>
      <c r="C92" s="73">
        <v>2</v>
      </c>
      <c r="D92" s="207" t="str">
        <f>IF(HomeTeam!C17="","",HomeTeam!C17)</f>
        <v>Bebhionn Rogan</v>
      </c>
      <c r="E92" s="208"/>
      <c r="F92" s="119">
        <v>21.34</v>
      </c>
      <c r="G92" s="120">
        <v>3</v>
      </c>
      <c r="H92" s="217"/>
      <c r="I92" s="118">
        <f>CalcPoints(G92)</f>
        <v>2</v>
      </c>
    </row>
    <row r="93" spans="1:9" ht="12">
      <c r="A93" s="76"/>
      <c r="B93" s="176"/>
      <c r="C93" s="73">
        <v>4</v>
      </c>
      <c r="D93" s="207" t="str">
        <f>IF(HomeTeam!D17="","",HomeTeam!D17)</f>
        <v>Catriona Clarke</v>
      </c>
      <c r="E93" s="208"/>
      <c r="F93" s="119">
        <v>20.43</v>
      </c>
      <c r="G93" s="120">
        <v>2</v>
      </c>
      <c r="H93" s="218"/>
      <c r="I93" s="121">
        <f>CalcPoints(G93)</f>
        <v>3</v>
      </c>
    </row>
    <row r="94" spans="1:9" ht="12.75" thickBot="1">
      <c r="A94" s="77"/>
      <c r="B94" s="177"/>
      <c r="C94" s="75">
        <v>6</v>
      </c>
      <c r="D94" s="213">
        <f>IF(HomeTeam!E17="","",HomeTeam!E17)</f>
      </c>
      <c r="E94" s="214"/>
      <c r="F94" s="123"/>
      <c r="G94" s="124"/>
      <c r="H94" s="219"/>
      <c r="I94" s="122">
        <f>CalcPoints(G94)</f>
      </c>
    </row>
    <row r="95" spans="1:9" ht="12">
      <c r="A95" s="76"/>
      <c r="B95" s="172" t="str">
        <f>AwayTeam!$C$4</f>
        <v>City of Belfast</v>
      </c>
      <c r="C95" s="71">
        <v>1</v>
      </c>
      <c r="D95" s="201">
        <f>IF(AwayTeam!H17="","",AwayTeam!H17)</f>
      </c>
      <c r="E95" s="202"/>
      <c r="F95" s="125"/>
      <c r="G95" s="126"/>
      <c r="H95" s="118">
        <f>CalcPoints(G95)</f>
      </c>
      <c r="I95" s="217"/>
    </row>
    <row r="96" spans="1:9" ht="12">
      <c r="A96" s="76">
        <v>12</v>
      </c>
      <c r="B96" s="173"/>
      <c r="C96" s="73">
        <v>3</v>
      </c>
      <c r="D96" s="207" t="str">
        <f>IF(AwayTeam!I17="","",AwayTeam!I17)</f>
        <v>Jake Bowden</v>
      </c>
      <c r="E96" s="208"/>
      <c r="F96" s="119">
        <v>19.63</v>
      </c>
      <c r="G96" s="120">
        <v>3</v>
      </c>
      <c r="H96" s="121">
        <f>CalcPoints(G96)</f>
        <v>2</v>
      </c>
      <c r="I96" s="218"/>
    </row>
    <row r="97" spans="1:9" ht="12.75" thickBot="1">
      <c r="A97" s="76" t="s">
        <v>12</v>
      </c>
      <c r="B97" s="174"/>
      <c r="C97" s="73">
        <v>5</v>
      </c>
      <c r="D97" s="207" t="str">
        <f>IF(AwayTeam!J17="","",AwayTeam!J17)</f>
        <v>Max Whiteley</v>
      </c>
      <c r="E97" s="208"/>
      <c r="F97" s="119">
        <v>21.03</v>
      </c>
      <c r="G97" s="120">
        <v>4</v>
      </c>
      <c r="H97" s="122">
        <f>CalcPoints(G97)</f>
        <v>1</v>
      </c>
      <c r="I97" s="219"/>
    </row>
    <row r="98" spans="1:9" ht="12">
      <c r="A98" s="76" t="s">
        <v>9</v>
      </c>
      <c r="B98" s="175" t="str">
        <f>HomeTeam!$C$4</f>
        <v>LeCale</v>
      </c>
      <c r="C98" s="73">
        <v>2</v>
      </c>
      <c r="D98" s="207" t="str">
        <f>IF(HomeTeam!H17="","",HomeTeam!H17)</f>
        <v>Jack Tindal</v>
      </c>
      <c r="E98" s="208"/>
      <c r="F98" s="119">
        <v>20.65</v>
      </c>
      <c r="G98" s="120"/>
      <c r="H98" s="217"/>
      <c r="I98" s="118">
        <f>CalcPoints(G98)</f>
      </c>
    </row>
    <row r="99" spans="1:9" ht="12">
      <c r="A99" s="76"/>
      <c r="B99" s="176"/>
      <c r="C99" s="73">
        <v>4</v>
      </c>
      <c r="D99" s="207" t="str">
        <f>IF(HomeTeam!I17="","",HomeTeam!I17)</f>
        <v>Adam Colgan</v>
      </c>
      <c r="E99" s="208"/>
      <c r="F99" s="119">
        <v>16.81</v>
      </c>
      <c r="G99" s="120">
        <v>1</v>
      </c>
      <c r="H99" s="218"/>
      <c r="I99" s="121">
        <f>CalcPoints(G99)</f>
        <v>4</v>
      </c>
    </row>
    <row r="100" spans="1:9" ht="12.75" thickBot="1">
      <c r="A100" s="77"/>
      <c r="B100" s="177"/>
      <c r="C100" s="75">
        <v>6</v>
      </c>
      <c r="D100" s="213" t="str">
        <f>IF(HomeTeam!J17="","",HomeTeam!J17)</f>
        <v>Christopher Mason</v>
      </c>
      <c r="E100" s="214"/>
      <c r="F100" s="123">
        <v>19.72</v>
      </c>
      <c r="G100" s="124">
        <v>2</v>
      </c>
      <c r="H100" s="219"/>
      <c r="I100" s="122">
        <f>CalcPoints(G100)</f>
        <v>3</v>
      </c>
    </row>
    <row r="101" spans="1:9" ht="12">
      <c r="A101" s="79"/>
      <c r="B101" s="80"/>
      <c r="C101" s="80"/>
      <c r="D101" s="81"/>
      <c r="E101" s="81"/>
      <c r="F101" s="80"/>
      <c r="G101" s="80" t="s">
        <v>13</v>
      </c>
      <c r="H101" s="84">
        <f>IF(SUM(H95:H97,H89:H91,H83:H85,H77:H79,H71:H73,H65:H67,H59:H61,H53:H55)=0,"",SUM(H95:H97,H89:H91,H83:H85,H77:H79,H71:H73,H65:H67,H59:H61,H53:H55))</f>
        <v>35</v>
      </c>
      <c r="I101" s="85">
        <f>IF(SUM(I98:I100,I92:I94,I86:I88,I80:I82,I74:I76,I68:I70,I62:I64,I56:I58)=0,"",SUM(I98:I100,I92:I94,I86:I88,I80:I82,I74:I76,I68:I70,I62:I64,I56:I58))</f>
        <v>44</v>
      </c>
    </row>
    <row r="102" spans="1:9" ht="12">
      <c r="A102" s="79"/>
      <c r="B102" s="80"/>
      <c r="C102" s="80"/>
      <c r="D102" s="81"/>
      <c r="E102" s="81"/>
      <c r="F102" s="80"/>
      <c r="G102" s="80" t="s">
        <v>14</v>
      </c>
      <c r="H102" s="86">
        <f>H48</f>
        <v>20</v>
      </c>
      <c r="I102" s="87">
        <f>I48</f>
        <v>20</v>
      </c>
    </row>
    <row r="103" spans="1:9" ht="12.75" thickBot="1">
      <c r="A103" s="82"/>
      <c r="B103" s="83"/>
      <c r="C103" s="83"/>
      <c r="D103" s="78"/>
      <c r="E103" s="78"/>
      <c r="F103" s="83"/>
      <c r="G103" s="83" t="s">
        <v>20</v>
      </c>
      <c r="H103" s="88">
        <f>IF(SUM(H101:H102)=0,"",SUM(H101:H102))</f>
        <v>55</v>
      </c>
      <c r="I103" s="89">
        <f>IF(SUM(I101:I102)=0,"",SUM(I101:I102))</f>
        <v>64</v>
      </c>
    </row>
    <row r="104" spans="1:9" ht="12">
      <c r="A104" s="80"/>
      <c r="B104" s="80"/>
      <c r="C104" s="80"/>
      <c r="D104" s="81"/>
      <c r="E104" s="81"/>
      <c r="F104" s="80"/>
      <c r="G104" s="80"/>
      <c r="H104" s="80"/>
      <c r="I104" s="80"/>
    </row>
    <row r="105" spans="1:9" ht="12.75">
      <c r="A105" s="232" t="s">
        <v>23</v>
      </c>
      <c r="B105" s="232"/>
      <c r="C105" s="232"/>
      <c r="D105" s="232"/>
      <c r="E105" s="232"/>
      <c r="F105" s="232"/>
      <c r="G105" s="232"/>
      <c r="H105" s="232"/>
      <c r="I105" s="232"/>
    </row>
    <row r="106" ht="12.75" thickBot="1"/>
    <row r="107" spans="1:9" ht="12.75" thickBot="1">
      <c r="A107" s="68" t="s">
        <v>0</v>
      </c>
      <c r="B107" s="69" t="s">
        <v>1</v>
      </c>
      <c r="C107" s="69" t="s">
        <v>2</v>
      </c>
      <c r="D107" s="199" t="s">
        <v>3</v>
      </c>
      <c r="E107" s="200"/>
      <c r="F107" s="69" t="s">
        <v>4</v>
      </c>
      <c r="G107" s="69" t="s">
        <v>5</v>
      </c>
      <c r="H107" s="205" t="s">
        <v>6</v>
      </c>
      <c r="I107" s="206"/>
    </row>
    <row r="108" spans="1:9" ht="12">
      <c r="A108" s="70"/>
      <c r="B108" s="172" t="str">
        <f>AwayTeam!$C$4</f>
        <v>City of Belfast</v>
      </c>
      <c r="C108" s="71">
        <v>1</v>
      </c>
      <c r="D108" s="201" t="str">
        <f>IF(AwayTeam!C18="","",AwayTeam!C18)</f>
        <v>Kate Kane</v>
      </c>
      <c r="E108" s="202"/>
      <c r="F108" s="116">
        <v>26.81</v>
      </c>
      <c r="G108" s="117">
        <v>1</v>
      </c>
      <c r="H108" s="118">
        <f>CalcPoints(G108)</f>
        <v>4</v>
      </c>
      <c r="I108" s="217"/>
    </row>
    <row r="109" spans="1:9" ht="12">
      <c r="A109" s="72">
        <v>13</v>
      </c>
      <c r="B109" s="173"/>
      <c r="C109" s="73">
        <v>3</v>
      </c>
      <c r="D109" s="207" t="str">
        <f>IF(AwayTeam!D18="","",AwayTeam!D18)</f>
        <v>Maisie Bowden</v>
      </c>
      <c r="E109" s="208"/>
      <c r="F109" s="119">
        <v>29.71</v>
      </c>
      <c r="G109" s="120"/>
      <c r="H109" s="121">
        <f>CalcPoints(G109)</f>
      </c>
      <c r="I109" s="218"/>
    </row>
    <row r="110" spans="1:9" ht="12.75" thickBot="1">
      <c r="A110" s="72" t="s">
        <v>7</v>
      </c>
      <c r="B110" s="174"/>
      <c r="C110" s="73">
        <v>5</v>
      </c>
      <c r="D110" s="207" t="str">
        <f>IF(AwayTeam!E18="","",AwayTeam!E18)</f>
        <v>Chloe Young</v>
      </c>
      <c r="E110" s="208"/>
      <c r="F110" s="119">
        <v>28.78</v>
      </c>
      <c r="G110" s="120">
        <v>2</v>
      </c>
      <c r="H110" s="122">
        <f>CalcPoints(G110)</f>
        <v>3</v>
      </c>
      <c r="I110" s="219"/>
    </row>
    <row r="111" spans="1:9" ht="12">
      <c r="A111" s="72" t="s">
        <v>8</v>
      </c>
      <c r="B111" s="175" t="str">
        <f>HomeTeam!$C$4</f>
        <v>LeCale</v>
      </c>
      <c r="C111" s="73">
        <v>2</v>
      </c>
      <c r="D111" s="207" t="str">
        <f>IF(HomeTeam!C18="","",HomeTeam!C18)</f>
        <v>Enya Clarke</v>
      </c>
      <c r="E111" s="208"/>
      <c r="F111" s="119">
        <v>31.28</v>
      </c>
      <c r="G111" s="120">
        <v>3</v>
      </c>
      <c r="H111" s="217"/>
      <c r="I111" s="118">
        <f>CalcPoints(G111)</f>
        <v>2</v>
      </c>
    </row>
    <row r="112" spans="1:9" ht="12">
      <c r="A112" s="72"/>
      <c r="B112" s="176"/>
      <c r="C112" s="73">
        <v>4</v>
      </c>
      <c r="D112" s="207" t="str">
        <f>IF(HomeTeam!D18="","",HomeTeam!D18)</f>
        <v>Essie Costello</v>
      </c>
      <c r="E112" s="208"/>
      <c r="F112" s="119">
        <v>32.19</v>
      </c>
      <c r="G112" s="120">
        <v>4</v>
      </c>
      <c r="H112" s="218"/>
      <c r="I112" s="121">
        <f>CalcPoints(G112)</f>
        <v>1</v>
      </c>
    </row>
    <row r="113" spans="1:9" ht="12.75" thickBot="1">
      <c r="A113" s="74"/>
      <c r="B113" s="177"/>
      <c r="C113" s="75">
        <v>6</v>
      </c>
      <c r="D113" s="213">
        <f>IF(HomeTeam!E18="","",HomeTeam!E18)</f>
      </c>
      <c r="E113" s="214"/>
      <c r="F113" s="123"/>
      <c r="G113" s="124"/>
      <c r="H113" s="219"/>
      <c r="I113" s="122">
        <f>CalcPoints(G113)</f>
      </c>
    </row>
    <row r="114" spans="1:9" ht="12">
      <c r="A114" s="76"/>
      <c r="B114" s="172" t="str">
        <f>AwayTeam!$C$4</f>
        <v>City of Belfast</v>
      </c>
      <c r="C114" s="71">
        <v>1</v>
      </c>
      <c r="D114" s="201">
        <f>IF(AwayTeam!H18="","",AwayTeam!H18)</f>
      </c>
      <c r="E114" s="202"/>
      <c r="F114" s="125"/>
      <c r="G114" s="126"/>
      <c r="H114" s="118">
        <f>CalcPoints(G114)</f>
      </c>
      <c r="I114" s="217"/>
    </row>
    <row r="115" spans="1:9" ht="12">
      <c r="A115" s="76">
        <v>14</v>
      </c>
      <c r="B115" s="173"/>
      <c r="C115" s="73">
        <v>3</v>
      </c>
      <c r="D115" s="207" t="str">
        <f>IF(AwayTeam!I18="","",AwayTeam!I18)</f>
        <v>Jack Heatherington</v>
      </c>
      <c r="E115" s="208"/>
      <c r="F115" s="119">
        <v>31.41</v>
      </c>
      <c r="G115" s="120">
        <v>1</v>
      </c>
      <c r="H115" s="121">
        <f>CalcPoints(G115)</f>
        <v>4</v>
      </c>
      <c r="I115" s="218"/>
    </row>
    <row r="116" spans="1:9" ht="12.75" thickBot="1">
      <c r="A116" s="76" t="s">
        <v>7</v>
      </c>
      <c r="B116" s="174"/>
      <c r="C116" s="73">
        <v>5</v>
      </c>
      <c r="D116" s="207" t="str">
        <f>IF(AwayTeam!J18="","",AwayTeam!J18)</f>
        <v>Samuel Bajorek</v>
      </c>
      <c r="E116" s="208"/>
      <c r="F116" s="119">
        <v>31.75</v>
      </c>
      <c r="G116" s="120">
        <v>3</v>
      </c>
      <c r="H116" s="122">
        <f>CalcPoints(G116)</f>
        <v>2</v>
      </c>
      <c r="I116" s="219"/>
    </row>
    <row r="117" spans="1:9" ht="12">
      <c r="A117" s="76" t="s">
        <v>9</v>
      </c>
      <c r="B117" s="175" t="str">
        <f>HomeTeam!$C$4</f>
        <v>LeCale</v>
      </c>
      <c r="C117" s="73">
        <v>2</v>
      </c>
      <c r="D117" s="207" t="str">
        <f>IF(HomeTeam!H18="","",HomeTeam!H18)</f>
        <v>Mark Knight</v>
      </c>
      <c r="E117" s="208"/>
      <c r="F117" s="119">
        <v>31.69</v>
      </c>
      <c r="G117" s="120">
        <v>4</v>
      </c>
      <c r="H117" s="217"/>
      <c r="I117" s="118">
        <f>CalcPoints(G117)</f>
        <v>1</v>
      </c>
    </row>
    <row r="118" spans="1:9" ht="12">
      <c r="A118" s="76"/>
      <c r="B118" s="176"/>
      <c r="C118" s="73">
        <v>4</v>
      </c>
      <c r="D118" s="207" t="str">
        <f>IF(HomeTeam!I18="","",HomeTeam!I18)</f>
        <v>Henry Costello</v>
      </c>
      <c r="E118" s="208"/>
      <c r="F118" s="119">
        <v>31.48</v>
      </c>
      <c r="G118" s="120">
        <v>2</v>
      </c>
      <c r="H118" s="218"/>
      <c r="I118" s="121">
        <f>CalcPoints(G118)</f>
        <v>3</v>
      </c>
    </row>
    <row r="119" spans="1:9" ht="12.75" thickBot="1">
      <c r="A119" s="77"/>
      <c r="B119" s="177"/>
      <c r="C119" s="75">
        <v>6</v>
      </c>
      <c r="D119" s="213" t="str">
        <f>IF(HomeTeam!J18="","",HomeTeam!J18)</f>
        <v>Lucas O Neil</v>
      </c>
      <c r="E119" s="214"/>
      <c r="F119" s="123">
        <v>39.25</v>
      </c>
      <c r="G119" s="124"/>
      <c r="H119" s="219"/>
      <c r="I119" s="122">
        <f>CalcPoints(G119)</f>
      </c>
    </row>
    <row r="120" spans="1:9" ht="12">
      <c r="A120" s="76"/>
      <c r="B120" s="172" t="str">
        <f>AwayTeam!$C$4</f>
        <v>City of Belfast</v>
      </c>
      <c r="C120" s="71">
        <v>1</v>
      </c>
      <c r="D120" s="201" t="str">
        <f>IF(AwayTeam!C19="","",AwayTeam!C19)</f>
        <v>Luiseagh Murnaghan</v>
      </c>
      <c r="E120" s="202"/>
      <c r="F120" s="125">
        <v>26.31</v>
      </c>
      <c r="G120" s="126">
        <v>3</v>
      </c>
      <c r="H120" s="118">
        <f>CalcPoints(G120)</f>
        <v>2</v>
      </c>
      <c r="I120" s="217"/>
    </row>
    <row r="121" spans="1:9" ht="12">
      <c r="A121" s="76">
        <v>15</v>
      </c>
      <c r="B121" s="173"/>
      <c r="C121" s="73">
        <v>3</v>
      </c>
      <c r="D121" s="207" t="str">
        <f>IF(AwayTeam!D19="","",AwayTeam!D19)</f>
        <v>Dulcie Bowden</v>
      </c>
      <c r="E121" s="208"/>
      <c r="F121" s="119">
        <v>25.87</v>
      </c>
      <c r="G121" s="120">
        <v>2</v>
      </c>
      <c r="H121" s="121">
        <f>CalcPoints(G121)</f>
        <v>3</v>
      </c>
      <c r="I121" s="218"/>
    </row>
    <row r="122" spans="1:9" ht="12.75" thickBot="1">
      <c r="A122" s="76" t="s">
        <v>10</v>
      </c>
      <c r="B122" s="174"/>
      <c r="C122" s="73">
        <v>5</v>
      </c>
      <c r="D122" s="207" t="str">
        <f>IF(AwayTeam!E19="","",AwayTeam!E19)</f>
        <v>Aimee Jackson</v>
      </c>
      <c r="E122" s="208"/>
      <c r="F122" s="119">
        <v>28.67</v>
      </c>
      <c r="G122" s="120"/>
      <c r="H122" s="122">
        <f>CalcPoints(G122)</f>
      </c>
      <c r="I122" s="219"/>
    </row>
    <row r="123" spans="1:9" ht="12">
      <c r="A123" s="76" t="s">
        <v>8</v>
      </c>
      <c r="B123" s="175" t="str">
        <f>HomeTeam!$C$4</f>
        <v>LeCale</v>
      </c>
      <c r="C123" s="73">
        <v>2</v>
      </c>
      <c r="D123" s="207" t="str">
        <f>IF(HomeTeam!C19="","",HomeTeam!C19)</f>
        <v>Charlotte Savage</v>
      </c>
      <c r="E123" s="208"/>
      <c r="F123" s="119">
        <v>26.25</v>
      </c>
      <c r="G123" s="120">
        <v>4</v>
      </c>
      <c r="H123" s="217"/>
      <c r="I123" s="118">
        <f>CalcPoints(G123)</f>
        <v>1</v>
      </c>
    </row>
    <row r="124" spans="1:9" ht="12">
      <c r="A124" s="76"/>
      <c r="B124" s="176"/>
      <c r="C124" s="73">
        <v>4</v>
      </c>
      <c r="D124" s="207" t="str">
        <f>IF(HomeTeam!D19="","",HomeTeam!D19)</f>
        <v>Olivia Miskelly</v>
      </c>
      <c r="E124" s="208"/>
      <c r="F124" s="119">
        <v>23.44</v>
      </c>
      <c r="G124" s="120">
        <v>1</v>
      </c>
      <c r="H124" s="218"/>
      <c r="I124" s="121">
        <f>CalcPoints(G124)</f>
        <v>4</v>
      </c>
    </row>
    <row r="125" spans="1:9" ht="12.75" thickBot="1">
      <c r="A125" s="77"/>
      <c r="B125" s="177"/>
      <c r="C125" s="75">
        <v>6</v>
      </c>
      <c r="D125" s="213">
        <f>IF(HomeTeam!E19="","",HomeTeam!E19)</f>
      </c>
      <c r="E125" s="214"/>
      <c r="F125" s="123"/>
      <c r="G125" s="124"/>
      <c r="H125" s="219"/>
      <c r="I125" s="122">
        <f>CalcPoints(G125)</f>
      </c>
    </row>
    <row r="126" spans="1:9" ht="12">
      <c r="A126" s="76"/>
      <c r="B126" s="172" t="str">
        <f>AwayTeam!$C$4</f>
        <v>City of Belfast</v>
      </c>
      <c r="C126" s="71">
        <v>1</v>
      </c>
      <c r="D126" s="201">
        <f>IF(AwayTeam!H19="","",AwayTeam!H19)</f>
      </c>
      <c r="E126" s="202"/>
      <c r="F126" s="125"/>
      <c r="G126" s="126"/>
      <c r="H126" s="118">
        <f>CalcPoints(G126)</f>
      </c>
      <c r="I126" s="217"/>
    </row>
    <row r="127" spans="1:9" ht="12">
      <c r="A127" s="76">
        <v>16</v>
      </c>
      <c r="B127" s="173"/>
      <c r="C127" s="73">
        <v>3</v>
      </c>
      <c r="D127" s="207" t="str">
        <f>IF(AwayTeam!I19="","",AwayTeam!I19)</f>
        <v>Jarlath Meenan</v>
      </c>
      <c r="E127" s="208"/>
      <c r="F127" s="119">
        <v>25.94</v>
      </c>
      <c r="G127" s="120">
        <v>3</v>
      </c>
      <c r="H127" s="121">
        <f>CalcPoints(G127)</f>
        <v>2</v>
      </c>
      <c r="I127" s="218"/>
    </row>
    <row r="128" spans="1:9" ht="12.75" thickBot="1">
      <c r="A128" s="76" t="s">
        <v>10</v>
      </c>
      <c r="B128" s="174"/>
      <c r="C128" s="73">
        <v>5</v>
      </c>
      <c r="D128" s="207" t="str">
        <f>IF(AwayTeam!J19="","",AwayTeam!J19)</f>
        <v>Joe McKay</v>
      </c>
      <c r="E128" s="208"/>
      <c r="F128" s="119">
        <v>28.53</v>
      </c>
      <c r="G128" s="120">
        <v>4</v>
      </c>
      <c r="H128" s="122">
        <f>CalcPoints(G128)</f>
        <v>1</v>
      </c>
      <c r="I128" s="219"/>
    </row>
    <row r="129" spans="1:9" ht="12">
      <c r="A129" s="76" t="s">
        <v>9</v>
      </c>
      <c r="B129" s="175" t="str">
        <f>HomeTeam!$C$4</f>
        <v>LeCale</v>
      </c>
      <c r="C129" s="73">
        <v>2</v>
      </c>
      <c r="D129" s="207" t="str">
        <f>IF(HomeTeam!H19="","",HomeTeam!H19)</f>
        <v>Niall Mc Cauley</v>
      </c>
      <c r="E129" s="208"/>
      <c r="F129" s="119">
        <v>26.06</v>
      </c>
      <c r="G129" s="120">
        <v>2</v>
      </c>
      <c r="H129" s="217"/>
      <c r="I129" s="118">
        <f>CalcPoints(G129)</f>
        <v>3</v>
      </c>
    </row>
    <row r="130" spans="1:9" ht="12">
      <c r="A130" s="76"/>
      <c r="B130" s="176"/>
      <c r="C130" s="73">
        <v>4</v>
      </c>
      <c r="D130" s="207" t="str">
        <f>IF(HomeTeam!I19="","",HomeTeam!I19)</f>
        <v>Aidan Mallett</v>
      </c>
      <c r="E130" s="208"/>
      <c r="F130" s="119">
        <v>23.96</v>
      </c>
      <c r="G130" s="120">
        <v>1</v>
      </c>
      <c r="H130" s="218"/>
      <c r="I130" s="121">
        <f>CalcPoints(G130)</f>
        <v>4</v>
      </c>
    </row>
    <row r="131" spans="1:9" ht="12.75" thickBot="1">
      <c r="A131" s="77"/>
      <c r="B131" s="177"/>
      <c r="C131" s="75">
        <v>6</v>
      </c>
      <c r="D131" s="215" t="str">
        <f>IF(HomeTeam!J19="","",HomeTeam!J19)</f>
        <v>Michael</v>
      </c>
      <c r="E131" s="216"/>
      <c r="F131" s="123">
        <v>28.34</v>
      </c>
      <c r="G131" s="124"/>
      <c r="H131" s="219"/>
      <c r="I131" s="122">
        <f>CalcPoints(G131)</f>
      </c>
    </row>
    <row r="132" spans="1:9" ht="12">
      <c r="A132" s="76"/>
      <c r="B132" s="172" t="str">
        <f>AwayTeam!$C$4</f>
        <v>City of Belfast</v>
      </c>
      <c r="C132" s="71">
        <v>1</v>
      </c>
      <c r="D132" s="201" t="str">
        <f>IF(AwayTeam!C20="","",AwayTeam!C20)</f>
        <v>Emma Heatherington</v>
      </c>
      <c r="E132" s="202"/>
      <c r="F132" s="125">
        <v>27.12</v>
      </c>
      <c r="G132" s="126"/>
      <c r="H132" s="118">
        <f>CalcPoints(G132)</f>
      </c>
      <c r="I132" s="217"/>
    </row>
    <row r="133" spans="1:9" ht="12">
      <c r="A133" s="76">
        <v>17</v>
      </c>
      <c r="B133" s="173"/>
      <c r="C133" s="73">
        <v>3</v>
      </c>
      <c r="D133" s="207" t="str">
        <f>IF(AwayTeam!D20="","",AwayTeam!D20)</f>
        <v>Jane Kane</v>
      </c>
      <c r="E133" s="208"/>
      <c r="F133" s="119">
        <v>24.97</v>
      </c>
      <c r="G133" s="120">
        <v>1</v>
      </c>
      <c r="H133" s="121">
        <f>CalcPoints(G133)</f>
        <v>4</v>
      </c>
      <c r="I133" s="218"/>
    </row>
    <row r="134" spans="1:9" ht="12.75" thickBot="1">
      <c r="A134" s="76" t="s">
        <v>11</v>
      </c>
      <c r="B134" s="174"/>
      <c r="C134" s="73">
        <v>5</v>
      </c>
      <c r="D134" s="207" t="str">
        <f>IF(AwayTeam!E20="","",AwayTeam!E20)</f>
        <v>Izem Kazanci</v>
      </c>
      <c r="E134" s="208"/>
      <c r="F134" s="119">
        <v>25.42</v>
      </c>
      <c r="G134" s="120">
        <v>3</v>
      </c>
      <c r="H134" s="122">
        <f>CalcPoints(G134)</f>
        <v>2</v>
      </c>
      <c r="I134" s="219"/>
    </row>
    <row r="135" spans="1:9" ht="12">
      <c r="A135" s="76" t="s">
        <v>8</v>
      </c>
      <c r="B135" s="175" t="str">
        <f>HomeTeam!$C$4</f>
        <v>LeCale</v>
      </c>
      <c r="C135" s="73">
        <v>2</v>
      </c>
      <c r="D135" s="207" t="str">
        <f>IF(HomeTeam!C20="","",HomeTeam!C20)</f>
        <v>Amy Quinn</v>
      </c>
      <c r="E135" s="208"/>
      <c r="F135" s="119">
        <v>27.63</v>
      </c>
      <c r="G135" s="120">
        <v>4</v>
      </c>
      <c r="H135" s="217"/>
      <c r="I135" s="118">
        <f>CalcPoints(G135)</f>
        <v>1</v>
      </c>
    </row>
    <row r="136" spans="1:9" ht="12">
      <c r="A136" s="76"/>
      <c r="B136" s="176"/>
      <c r="C136" s="73">
        <v>4</v>
      </c>
      <c r="D136" s="207" t="str">
        <f>IF(HomeTeam!D20="","",HomeTeam!D20)</f>
        <v>Emily Burns</v>
      </c>
      <c r="E136" s="208"/>
      <c r="F136" s="119">
        <v>25.44</v>
      </c>
      <c r="G136" s="120">
        <v>2</v>
      </c>
      <c r="H136" s="218"/>
      <c r="I136" s="121">
        <f>CalcPoints(G136)</f>
        <v>3</v>
      </c>
    </row>
    <row r="137" spans="1:9" ht="12.75" thickBot="1">
      <c r="A137" s="77"/>
      <c r="B137" s="177"/>
      <c r="C137" s="75">
        <v>6</v>
      </c>
      <c r="D137" s="213">
        <f>IF(HomeTeam!E20="","",HomeTeam!E20)</f>
      </c>
      <c r="E137" s="214"/>
      <c r="F137" s="123"/>
      <c r="G137" s="124"/>
      <c r="H137" s="219"/>
      <c r="I137" s="122">
        <f>CalcPoints(G137)</f>
      </c>
    </row>
    <row r="138" spans="1:9" ht="12">
      <c r="A138" s="76"/>
      <c r="B138" s="172" t="str">
        <f>AwayTeam!$C$4</f>
        <v>City of Belfast</v>
      </c>
      <c r="C138" s="71">
        <v>1</v>
      </c>
      <c r="D138" s="201">
        <f>IF(AwayTeam!H20="","",AwayTeam!H20)</f>
      </c>
      <c r="E138" s="202"/>
      <c r="F138" s="125"/>
      <c r="G138" s="126"/>
      <c r="H138" s="118">
        <f>CalcPoints(G138)</f>
      </c>
      <c r="I138" s="217"/>
    </row>
    <row r="139" spans="1:9" ht="12">
      <c r="A139" s="76">
        <v>18</v>
      </c>
      <c r="B139" s="173"/>
      <c r="C139" s="73">
        <v>3</v>
      </c>
      <c r="D139" s="207" t="str">
        <f>IF(AwayTeam!I20="","",AwayTeam!I20)</f>
        <v>Toby Thompson</v>
      </c>
      <c r="E139" s="208"/>
      <c r="F139" s="119">
        <v>21.57</v>
      </c>
      <c r="G139" s="120">
        <v>1</v>
      </c>
      <c r="H139" s="121">
        <f>CalcPoints(G139)</f>
        <v>4</v>
      </c>
      <c r="I139" s="218"/>
    </row>
    <row r="140" spans="1:9" ht="12.75" thickBot="1">
      <c r="A140" s="76" t="s">
        <v>11</v>
      </c>
      <c r="B140" s="174"/>
      <c r="C140" s="73">
        <v>5</v>
      </c>
      <c r="D140" s="207" t="str">
        <f>IF(AwayTeam!J20="","",AwayTeam!J20)</f>
        <v>Alex Holmes</v>
      </c>
      <c r="E140" s="208"/>
      <c r="F140" s="119">
        <v>25.5</v>
      </c>
      <c r="G140" s="120">
        <v>3</v>
      </c>
      <c r="H140" s="122">
        <f>CalcPoints(G140)</f>
        <v>2</v>
      </c>
      <c r="I140" s="219"/>
    </row>
    <row r="141" spans="1:9" ht="12">
      <c r="A141" s="76" t="s">
        <v>9</v>
      </c>
      <c r="B141" s="175" t="str">
        <f>HomeTeam!$C$4</f>
        <v>LeCale</v>
      </c>
      <c r="C141" s="73">
        <v>2</v>
      </c>
      <c r="D141" s="207" t="str">
        <f>IF(HomeTeam!H20="","",HomeTeam!H20)</f>
        <v>Thomas Nay</v>
      </c>
      <c r="E141" s="208"/>
      <c r="F141" s="119">
        <v>25.96</v>
      </c>
      <c r="G141" s="120">
        <v>4</v>
      </c>
      <c r="H141" s="217"/>
      <c r="I141" s="118">
        <f>CalcPoints(G141)</f>
        <v>1</v>
      </c>
    </row>
    <row r="142" spans="1:9" ht="12">
      <c r="A142" s="76"/>
      <c r="B142" s="176"/>
      <c r="C142" s="73">
        <v>4</v>
      </c>
      <c r="D142" s="207" t="str">
        <f>IF(HomeTeam!I20="","",HomeTeam!I20)</f>
        <v>Fiontan Rogers</v>
      </c>
      <c r="E142" s="208"/>
      <c r="F142" s="119">
        <v>23.89</v>
      </c>
      <c r="G142" s="120">
        <v>2</v>
      </c>
      <c r="H142" s="218"/>
      <c r="I142" s="121">
        <f>CalcPoints(G142)</f>
        <v>3</v>
      </c>
    </row>
    <row r="143" spans="1:9" ht="12.75" thickBot="1">
      <c r="A143" s="77"/>
      <c r="B143" s="177"/>
      <c r="C143" s="75">
        <v>6</v>
      </c>
      <c r="D143" s="213" t="str">
        <f>IF(HomeTeam!J20="","",HomeTeam!J20)</f>
        <v>Ben Murtagh</v>
      </c>
      <c r="E143" s="214"/>
      <c r="F143" s="123">
        <v>26.81</v>
      </c>
      <c r="G143" s="124"/>
      <c r="H143" s="219"/>
      <c r="I143" s="122">
        <f>CalcPoints(G143)</f>
      </c>
    </row>
    <row r="144" spans="1:9" ht="12">
      <c r="A144" s="76"/>
      <c r="B144" s="172" t="str">
        <f>AwayTeam!$C$4</f>
        <v>City of Belfast</v>
      </c>
      <c r="C144" s="71">
        <v>1</v>
      </c>
      <c r="D144" s="201" t="str">
        <f>IF(AwayTeam!C21="","",AwayTeam!C21)</f>
        <v>Ann Sweetman</v>
      </c>
      <c r="E144" s="202"/>
      <c r="F144" s="125">
        <v>29.97</v>
      </c>
      <c r="G144" s="126"/>
      <c r="H144" s="118">
        <f>CalcPoints(G144)</f>
      </c>
      <c r="I144" s="217"/>
    </row>
    <row r="145" spans="1:9" ht="12">
      <c r="A145" s="76">
        <v>19</v>
      </c>
      <c r="B145" s="173"/>
      <c r="C145" s="73">
        <v>3</v>
      </c>
      <c r="D145" s="207" t="str">
        <f>IF(AwayTeam!D21="","",AwayTeam!D21)</f>
        <v>Darya Dulseva</v>
      </c>
      <c r="E145" s="208"/>
      <c r="F145" s="119">
        <v>22.79</v>
      </c>
      <c r="G145" s="120">
        <v>2</v>
      </c>
      <c r="H145" s="121">
        <f>CalcPoints(G145)</f>
        <v>3</v>
      </c>
      <c r="I145" s="218"/>
    </row>
    <row r="146" spans="1:9" ht="12.75" thickBot="1">
      <c r="A146" s="76" t="s">
        <v>12</v>
      </c>
      <c r="B146" s="174"/>
      <c r="C146" s="73">
        <v>5</v>
      </c>
      <c r="D146" s="207" t="str">
        <f>IF(AwayTeam!E21="","",AwayTeam!E21)</f>
        <v>Emma Snowden</v>
      </c>
      <c r="E146" s="208"/>
      <c r="F146" s="119">
        <v>27.28</v>
      </c>
      <c r="G146" s="120">
        <v>4</v>
      </c>
      <c r="H146" s="122">
        <f>CalcPoints(G146)</f>
        <v>1</v>
      </c>
      <c r="I146" s="219"/>
    </row>
    <row r="147" spans="1:9" ht="12">
      <c r="A147" s="76" t="s">
        <v>8</v>
      </c>
      <c r="B147" s="175" t="str">
        <f>HomeTeam!$C$4</f>
        <v>LeCale</v>
      </c>
      <c r="C147" s="73">
        <v>2</v>
      </c>
      <c r="D147" s="207" t="str">
        <f>IF(HomeTeam!C21="","",HomeTeam!C21)</f>
        <v>Kiera Knight</v>
      </c>
      <c r="E147" s="208"/>
      <c r="F147" s="119">
        <v>21.91</v>
      </c>
      <c r="G147" s="120">
        <v>1</v>
      </c>
      <c r="H147" s="217"/>
      <c r="I147" s="118">
        <f>CalcPoints(G147)</f>
        <v>4</v>
      </c>
    </row>
    <row r="148" spans="1:9" ht="12">
      <c r="A148" s="76"/>
      <c r="B148" s="176"/>
      <c r="C148" s="73">
        <v>4</v>
      </c>
      <c r="D148" s="207" t="str">
        <f>IF(HomeTeam!D21="","",HomeTeam!D21)</f>
        <v>Alicia Dobbin</v>
      </c>
      <c r="E148" s="208"/>
      <c r="F148" s="119">
        <v>22.84</v>
      </c>
      <c r="G148" s="120">
        <v>3</v>
      </c>
      <c r="H148" s="218"/>
      <c r="I148" s="121">
        <f>CalcPoints(G148)</f>
        <v>2</v>
      </c>
    </row>
    <row r="149" spans="1:9" ht="12.75" thickBot="1">
      <c r="A149" s="77"/>
      <c r="B149" s="177"/>
      <c r="C149" s="75">
        <v>6</v>
      </c>
      <c r="D149" s="213">
        <f>IF(HomeTeam!E21="","",HomeTeam!E21)</f>
      </c>
      <c r="E149" s="214"/>
      <c r="F149" s="123"/>
      <c r="G149" s="124"/>
      <c r="H149" s="219"/>
      <c r="I149" s="122">
        <f>CalcPoints(G149)</f>
      </c>
    </row>
    <row r="150" spans="1:9" ht="12">
      <c r="A150" s="76"/>
      <c r="B150" s="172" t="str">
        <f>AwayTeam!$C$4</f>
        <v>City of Belfast</v>
      </c>
      <c r="C150" s="71">
        <v>1</v>
      </c>
      <c r="D150" s="201">
        <f>IF(AwayTeam!H21="","",AwayTeam!H21)</f>
      </c>
      <c r="E150" s="202"/>
      <c r="F150" s="125"/>
      <c r="G150" s="126"/>
      <c r="H150" s="118">
        <f>CalcPoints(G150)</f>
      </c>
      <c r="I150" s="217"/>
    </row>
    <row r="151" spans="1:9" ht="12">
      <c r="A151" s="76">
        <v>20</v>
      </c>
      <c r="B151" s="173"/>
      <c r="C151" s="73">
        <v>3</v>
      </c>
      <c r="D151" s="207" t="str">
        <f>IF(AwayTeam!I21="","",AwayTeam!I21)</f>
        <v>Ruaridh Davis</v>
      </c>
      <c r="E151" s="208"/>
      <c r="F151" s="119">
        <v>27.34</v>
      </c>
      <c r="G151" s="120">
        <v>3</v>
      </c>
      <c r="H151" s="121">
        <f>CalcPoints(G151)</f>
        <v>2</v>
      </c>
      <c r="I151" s="218"/>
    </row>
    <row r="152" spans="1:9" ht="12.75" thickBot="1">
      <c r="A152" s="76" t="s">
        <v>12</v>
      </c>
      <c r="B152" s="174"/>
      <c r="C152" s="73">
        <v>5</v>
      </c>
      <c r="D152" s="207" t="str">
        <f>IF(AwayTeam!J21="","",AwayTeam!J21)</f>
        <v>Max Whiteley</v>
      </c>
      <c r="E152" s="208"/>
      <c r="F152" s="119">
        <v>28.56</v>
      </c>
      <c r="G152" s="120">
        <v>4</v>
      </c>
      <c r="H152" s="122">
        <f>CalcPoints(G152)</f>
        <v>1</v>
      </c>
      <c r="I152" s="219"/>
    </row>
    <row r="153" spans="1:9" ht="12">
      <c r="A153" s="76" t="s">
        <v>9</v>
      </c>
      <c r="B153" s="175" t="str">
        <f>HomeTeam!$C$4</f>
        <v>LeCale</v>
      </c>
      <c r="C153" s="73">
        <v>2</v>
      </c>
      <c r="D153" s="207" t="str">
        <f>IF(HomeTeam!H21="","",HomeTeam!H21)</f>
        <v>Jack Tindal</v>
      </c>
      <c r="E153" s="208"/>
      <c r="F153" s="119">
        <v>22.63</v>
      </c>
      <c r="G153" s="120"/>
      <c r="H153" s="217"/>
      <c r="I153" s="118">
        <f>CalcPoints(G153)</f>
      </c>
    </row>
    <row r="154" spans="1:9" ht="12">
      <c r="A154" s="76"/>
      <c r="B154" s="176"/>
      <c r="C154" s="73">
        <v>4</v>
      </c>
      <c r="D154" s="207" t="str">
        <f>IF(HomeTeam!I21="","",HomeTeam!I21)</f>
        <v>Adam Colgan</v>
      </c>
      <c r="E154" s="208"/>
      <c r="F154" s="119">
        <v>19.17</v>
      </c>
      <c r="G154" s="120">
        <v>1</v>
      </c>
      <c r="H154" s="218"/>
      <c r="I154" s="121">
        <f>CalcPoints(G154)</f>
        <v>4</v>
      </c>
    </row>
    <row r="155" spans="1:11" ht="12.75" thickBot="1">
      <c r="A155" s="77"/>
      <c r="B155" s="177"/>
      <c r="C155" s="75">
        <v>6</v>
      </c>
      <c r="D155" s="213" t="str">
        <f>IF(HomeTeam!J21="","",HomeTeam!J21)</f>
        <v>Christopher Mason</v>
      </c>
      <c r="E155" s="214"/>
      <c r="F155" s="123">
        <v>21.4</v>
      </c>
      <c r="G155" s="124">
        <v>2</v>
      </c>
      <c r="H155" s="219"/>
      <c r="I155" s="122">
        <f>CalcPoints(G155)</f>
        <v>3</v>
      </c>
      <c r="K155" s="80"/>
    </row>
    <row r="156" spans="1:9" ht="12">
      <c r="A156" s="79"/>
      <c r="B156" s="80"/>
      <c r="C156" s="80"/>
      <c r="D156" s="81"/>
      <c r="E156" s="81"/>
      <c r="F156" s="80"/>
      <c r="G156" s="80" t="s">
        <v>13</v>
      </c>
      <c r="H156" s="84">
        <f>IF(SUM(H150:H152,H144:H146,H138:H140,H132:H134,H126:H128,H120:H122,H114:H116,H108:H110)=0,"",SUM(H150:H152,H144:H146,H138:H140,H132:H134,H126:H128,H120:H122,H114:H116,H108:H110))</f>
        <v>40</v>
      </c>
      <c r="I156" s="85">
        <f>IF(SUM(I153:I155,I147:I149,I141:I143,I135:I137,I129:I131,I123:I125,I117:I119,I111:I113)=0,"",SUM(I153:I155,I147:I149,I141:I143,I135:I137,I129:I131,I123:I125,I117:I119,I111:I113))</f>
        <v>40</v>
      </c>
    </row>
    <row r="157" spans="1:9" ht="12">
      <c r="A157" s="79"/>
      <c r="B157" s="80"/>
      <c r="C157" s="80"/>
      <c r="D157" s="81"/>
      <c r="E157" s="81"/>
      <c r="F157" s="80"/>
      <c r="G157" s="80" t="s">
        <v>14</v>
      </c>
      <c r="H157" s="86">
        <f>H103</f>
        <v>55</v>
      </c>
      <c r="I157" s="87">
        <f>I103</f>
        <v>64</v>
      </c>
    </row>
    <row r="158" spans="1:9" ht="12.75" thickBot="1">
      <c r="A158" s="82"/>
      <c r="B158" s="83"/>
      <c r="C158" s="83"/>
      <c r="D158" s="78"/>
      <c r="E158" s="78"/>
      <c r="F158" s="83"/>
      <c r="G158" s="83" t="s">
        <v>20</v>
      </c>
      <c r="H158" s="88">
        <f>IF(SUM(H156:H157)=0,"",SUM(H156:H157))</f>
        <v>95</v>
      </c>
      <c r="I158" s="89">
        <f>IF(SUM(I156:I157)=0,"",SUM(I156:I157))</f>
        <v>104</v>
      </c>
    </row>
    <row r="159" spans="1:9" ht="12">
      <c r="A159" s="80"/>
      <c r="B159" s="80"/>
      <c r="C159" s="80"/>
      <c r="D159" s="81"/>
      <c r="E159" s="81"/>
      <c r="F159" s="80"/>
      <c r="G159" s="80"/>
      <c r="H159" s="80"/>
      <c r="I159" s="80"/>
    </row>
    <row r="160" spans="1:9" ht="15">
      <c r="A160" s="231" t="s">
        <v>22</v>
      </c>
      <c r="B160" s="231"/>
      <c r="C160" s="231"/>
      <c r="D160" s="231"/>
      <c r="E160" s="231"/>
      <c r="F160" s="231"/>
      <c r="G160" s="231"/>
      <c r="H160" s="231"/>
      <c r="I160" s="231"/>
    </row>
    <row r="161" ht="12.75" thickBot="1"/>
    <row r="162" spans="1:9" ht="12.75" thickBot="1">
      <c r="A162" s="68" t="s">
        <v>0</v>
      </c>
      <c r="B162" s="69" t="s">
        <v>1</v>
      </c>
      <c r="C162" s="69" t="s">
        <v>2</v>
      </c>
      <c r="D162" s="199" t="s">
        <v>3</v>
      </c>
      <c r="E162" s="200"/>
      <c r="F162" s="69" t="s">
        <v>4</v>
      </c>
      <c r="G162" s="69" t="s">
        <v>5</v>
      </c>
      <c r="H162" s="205" t="s">
        <v>6</v>
      </c>
      <c r="I162" s="206"/>
    </row>
    <row r="163" spans="1:9" ht="12">
      <c r="A163" s="70"/>
      <c r="B163" s="172" t="str">
        <f>AwayTeam!$C$4</f>
        <v>City of Belfast</v>
      </c>
      <c r="C163" s="71">
        <v>1</v>
      </c>
      <c r="D163" s="201" t="str">
        <f>IF(AwayTeam!C22="","",AwayTeam!C22)</f>
        <v>Kate Kane</v>
      </c>
      <c r="E163" s="202"/>
      <c r="F163" s="116">
        <v>30.47</v>
      </c>
      <c r="G163" s="117"/>
      <c r="H163" s="118">
        <f>CalcPoints(G163)</f>
      </c>
      <c r="I163" s="217"/>
    </row>
    <row r="164" spans="1:9" ht="12">
      <c r="A164" s="72">
        <v>21</v>
      </c>
      <c r="B164" s="173"/>
      <c r="C164" s="73">
        <v>3</v>
      </c>
      <c r="D164" s="207" t="str">
        <f>IF(AwayTeam!D22="","",AwayTeam!D22)</f>
        <v>Maisie Bowden</v>
      </c>
      <c r="E164" s="208"/>
      <c r="F164" s="119">
        <v>24.56</v>
      </c>
      <c r="G164" s="120">
        <v>1</v>
      </c>
      <c r="H164" s="121">
        <f>CalcPoints(G164)</f>
        <v>4</v>
      </c>
      <c r="I164" s="218"/>
    </row>
    <row r="165" spans="1:9" ht="12.75" thickBot="1">
      <c r="A165" s="72" t="s">
        <v>7</v>
      </c>
      <c r="B165" s="174"/>
      <c r="C165" s="73">
        <v>5</v>
      </c>
      <c r="D165" s="207" t="str">
        <f>IF(AwayTeam!E22="","",AwayTeam!E22)</f>
        <v>Chloe Young</v>
      </c>
      <c r="E165" s="208"/>
      <c r="F165" s="119">
        <v>26.03</v>
      </c>
      <c r="G165" s="120">
        <v>2</v>
      </c>
      <c r="H165" s="122">
        <f>CalcPoints(G165)</f>
        <v>3</v>
      </c>
      <c r="I165" s="219"/>
    </row>
    <row r="166" spans="1:9" ht="12">
      <c r="A166" s="72" t="s">
        <v>8</v>
      </c>
      <c r="B166" s="175" t="str">
        <f>HomeTeam!$C$4</f>
        <v>LeCale</v>
      </c>
      <c r="C166" s="73">
        <v>2</v>
      </c>
      <c r="D166" s="207" t="str">
        <f>IF(HomeTeam!C22="","",HomeTeam!C22)</f>
        <v>Essie Costello</v>
      </c>
      <c r="E166" s="208"/>
      <c r="F166" s="119">
        <v>29.84</v>
      </c>
      <c r="G166" s="120">
        <v>4</v>
      </c>
      <c r="H166" s="217"/>
      <c r="I166" s="118">
        <f>CalcPoints(G166)</f>
        <v>1</v>
      </c>
    </row>
    <row r="167" spans="1:9" ht="12">
      <c r="A167" s="72"/>
      <c r="B167" s="176"/>
      <c r="C167" s="73">
        <v>4</v>
      </c>
      <c r="D167" s="207" t="str">
        <f>IF(HomeTeam!D22="","",HomeTeam!D22)</f>
        <v>Enya Clarke</v>
      </c>
      <c r="E167" s="208"/>
      <c r="F167" s="119">
        <v>28.06</v>
      </c>
      <c r="G167" s="120">
        <v>3</v>
      </c>
      <c r="H167" s="218"/>
      <c r="I167" s="121">
        <f>CalcPoints(G167)</f>
        <v>2</v>
      </c>
    </row>
    <row r="168" spans="1:9" ht="12.75" thickBot="1">
      <c r="A168" s="74"/>
      <c r="B168" s="177"/>
      <c r="C168" s="75">
        <v>6</v>
      </c>
      <c r="D168" s="213">
        <f>IF(HomeTeam!E22="","",HomeTeam!E22)</f>
      </c>
      <c r="E168" s="214"/>
      <c r="F168" s="123"/>
      <c r="G168" s="124"/>
      <c r="H168" s="219"/>
      <c r="I168" s="122">
        <f>CalcPoints(G168)</f>
      </c>
    </row>
    <row r="169" spans="1:9" ht="12">
      <c r="A169" s="76"/>
      <c r="B169" s="172" t="str">
        <f>AwayTeam!$C$4</f>
        <v>City of Belfast</v>
      </c>
      <c r="C169" s="71">
        <v>1</v>
      </c>
      <c r="D169" s="201">
        <f>IF(AwayTeam!H22="","",AwayTeam!H22)</f>
      </c>
      <c r="E169" s="202"/>
      <c r="F169" s="125"/>
      <c r="G169" s="126"/>
      <c r="H169" s="118">
        <f>CalcPoints(G169)</f>
      </c>
      <c r="I169" s="217"/>
    </row>
    <row r="170" spans="1:9" ht="12">
      <c r="A170" s="76">
        <v>22</v>
      </c>
      <c r="B170" s="173"/>
      <c r="C170" s="73">
        <v>3</v>
      </c>
      <c r="D170" s="207" t="str">
        <f>IF(AwayTeam!I22="","",AwayTeam!I22)</f>
        <v>Jack Heatherington</v>
      </c>
      <c r="E170" s="208"/>
      <c r="F170" s="119">
        <v>24.65</v>
      </c>
      <c r="G170" s="120">
        <v>1</v>
      </c>
      <c r="H170" s="121">
        <f>CalcPoints(G170)</f>
        <v>4</v>
      </c>
      <c r="I170" s="218"/>
    </row>
    <row r="171" spans="1:9" ht="12.75" thickBot="1">
      <c r="A171" s="76" t="s">
        <v>7</v>
      </c>
      <c r="B171" s="174"/>
      <c r="C171" s="73">
        <v>5</v>
      </c>
      <c r="D171" s="207" t="str">
        <f>IF(AwayTeam!J22="","",AwayTeam!J22)</f>
        <v>Samuel Bajorek</v>
      </c>
      <c r="E171" s="208"/>
      <c r="F171" s="119">
        <v>31.66</v>
      </c>
      <c r="G171" s="120">
        <v>4</v>
      </c>
      <c r="H171" s="122">
        <f>CalcPoints(G171)</f>
        <v>1</v>
      </c>
      <c r="I171" s="219"/>
    </row>
    <row r="172" spans="1:9" ht="12">
      <c r="A172" s="76" t="s">
        <v>9</v>
      </c>
      <c r="B172" s="175" t="str">
        <f>HomeTeam!$C$4</f>
        <v>LeCale</v>
      </c>
      <c r="C172" s="73">
        <v>2</v>
      </c>
      <c r="D172" s="207" t="str">
        <f>IF(HomeTeam!H22="","",HomeTeam!H22)</f>
        <v>Mark Knight</v>
      </c>
      <c r="E172" s="208"/>
      <c r="F172" s="119">
        <v>31.32</v>
      </c>
      <c r="G172" s="120">
        <v>3</v>
      </c>
      <c r="H172" s="217"/>
      <c r="I172" s="118">
        <f>CalcPoints(G172)</f>
        <v>2</v>
      </c>
    </row>
    <row r="173" spans="1:9" ht="12">
      <c r="A173" s="76"/>
      <c r="B173" s="176"/>
      <c r="C173" s="73">
        <v>4</v>
      </c>
      <c r="D173" s="207" t="str">
        <f>IF(HomeTeam!I22="","",HomeTeam!I22)</f>
        <v>Henry Costello</v>
      </c>
      <c r="E173" s="208"/>
      <c r="F173" s="119">
        <v>25</v>
      </c>
      <c r="G173" s="120">
        <v>2</v>
      </c>
      <c r="H173" s="218"/>
      <c r="I173" s="121">
        <f>CalcPoints(G173)</f>
        <v>3</v>
      </c>
    </row>
    <row r="174" spans="1:9" ht="12.75" thickBot="1">
      <c r="A174" s="77"/>
      <c r="B174" s="177"/>
      <c r="C174" s="75">
        <v>6</v>
      </c>
      <c r="D174" s="213" t="str">
        <f>IF(HomeTeam!J22="","",HomeTeam!J22)</f>
        <v>Cormac Byrne</v>
      </c>
      <c r="E174" s="214"/>
      <c r="F174" s="123">
        <v>32</v>
      </c>
      <c r="G174" s="124"/>
      <c r="H174" s="219"/>
      <c r="I174" s="122">
        <f>CalcPoints(G174)</f>
      </c>
    </row>
    <row r="175" spans="1:9" ht="12">
      <c r="A175" s="76"/>
      <c r="B175" s="172" t="str">
        <f>AwayTeam!$C$4</f>
        <v>City of Belfast</v>
      </c>
      <c r="C175" s="71">
        <v>1</v>
      </c>
      <c r="D175" s="201" t="str">
        <f>IF(AwayTeam!C23="","",AwayTeam!C23)</f>
        <v>Dulcie Bowden</v>
      </c>
      <c r="E175" s="202"/>
      <c r="F175" s="125">
        <v>18.31</v>
      </c>
      <c r="G175" s="126">
        <v>1</v>
      </c>
      <c r="H175" s="118">
        <f>CalcPoints(G175)</f>
        <v>4</v>
      </c>
      <c r="I175" s="217"/>
    </row>
    <row r="176" spans="1:9" ht="12">
      <c r="A176" s="76">
        <v>23</v>
      </c>
      <c r="B176" s="173"/>
      <c r="C176" s="73">
        <v>3</v>
      </c>
      <c r="D176" s="207" t="str">
        <f>IF(AwayTeam!D23="","",AwayTeam!D23)</f>
        <v>Luiseagh Murnaghan</v>
      </c>
      <c r="E176" s="208"/>
      <c r="F176" s="119">
        <v>24.32</v>
      </c>
      <c r="G176" s="120">
        <v>4</v>
      </c>
      <c r="H176" s="121">
        <f>CalcPoints(G176)</f>
        <v>1</v>
      </c>
      <c r="I176" s="218"/>
    </row>
    <row r="177" spans="1:9" ht="12.75" thickBot="1">
      <c r="A177" s="76" t="s">
        <v>10</v>
      </c>
      <c r="B177" s="174"/>
      <c r="C177" s="73">
        <v>5</v>
      </c>
      <c r="D177" s="207" t="str">
        <f>IF(AwayTeam!E23="","",AwayTeam!E23)</f>
        <v>Emma Snowden</v>
      </c>
      <c r="E177" s="208"/>
      <c r="F177" s="119">
        <v>29.64</v>
      </c>
      <c r="G177" s="120"/>
      <c r="H177" s="122">
        <f>CalcPoints(G177)</f>
      </c>
      <c r="I177" s="219"/>
    </row>
    <row r="178" spans="1:9" ht="12">
      <c r="A178" s="76" t="s">
        <v>8</v>
      </c>
      <c r="B178" s="175" t="str">
        <f>HomeTeam!$C$4</f>
        <v>LeCale</v>
      </c>
      <c r="C178" s="73">
        <v>2</v>
      </c>
      <c r="D178" s="207" t="str">
        <f>IF(HomeTeam!C23="","",HomeTeam!C23)</f>
        <v>Charlotte Savage</v>
      </c>
      <c r="E178" s="208"/>
      <c r="F178" s="119">
        <v>23.47</v>
      </c>
      <c r="G178" s="120">
        <v>3</v>
      </c>
      <c r="H178" s="217"/>
      <c r="I178" s="118">
        <f>CalcPoints(G178)</f>
        <v>2</v>
      </c>
    </row>
    <row r="179" spans="1:9" ht="12">
      <c r="A179" s="76"/>
      <c r="B179" s="176"/>
      <c r="C179" s="73">
        <v>4</v>
      </c>
      <c r="D179" s="207" t="str">
        <f>IF(HomeTeam!D23="","",HomeTeam!D23)</f>
        <v>Olivia Miskelly</v>
      </c>
      <c r="E179" s="208"/>
      <c r="F179" s="119">
        <v>18.76</v>
      </c>
      <c r="G179" s="120">
        <v>2</v>
      </c>
      <c r="H179" s="218"/>
      <c r="I179" s="121">
        <f>CalcPoints(G179)</f>
        <v>3</v>
      </c>
    </row>
    <row r="180" spans="1:9" ht="12.75" thickBot="1">
      <c r="A180" s="77"/>
      <c r="B180" s="177"/>
      <c r="C180" s="75">
        <v>6</v>
      </c>
      <c r="D180" s="213">
        <f>IF(HomeTeam!E23="","",HomeTeam!E23)</f>
      </c>
      <c r="E180" s="214"/>
      <c r="F180" s="123"/>
      <c r="G180" s="124"/>
      <c r="H180" s="219"/>
      <c r="I180" s="122">
        <f>CalcPoints(G180)</f>
      </c>
    </row>
    <row r="181" spans="1:9" ht="12">
      <c r="A181" s="76"/>
      <c r="B181" s="172" t="str">
        <f>AwayTeam!$C$4</f>
        <v>City of Belfast</v>
      </c>
      <c r="C181" s="71">
        <v>1</v>
      </c>
      <c r="D181" s="201">
        <f>IF(AwayTeam!H23="","",AwayTeam!H23)</f>
      </c>
      <c r="E181" s="202"/>
      <c r="F181" s="125"/>
      <c r="G181" s="126"/>
      <c r="H181" s="118">
        <f>CalcPoints(G181)</f>
      </c>
      <c r="I181" s="217"/>
    </row>
    <row r="182" spans="1:9" ht="12">
      <c r="A182" s="76">
        <v>24</v>
      </c>
      <c r="B182" s="173"/>
      <c r="C182" s="73">
        <v>3</v>
      </c>
      <c r="D182" s="207" t="str">
        <f>IF(AwayTeam!I23="","",AwayTeam!I23)</f>
        <v>Oliver McCusker</v>
      </c>
      <c r="E182" s="208"/>
      <c r="F182" s="119">
        <v>26.47</v>
      </c>
      <c r="G182" s="120">
        <v>3</v>
      </c>
      <c r="H182" s="121">
        <f>CalcPoints(G182)</f>
        <v>2</v>
      </c>
      <c r="I182" s="218"/>
    </row>
    <row r="183" spans="1:9" ht="12.75" thickBot="1">
      <c r="A183" s="76" t="s">
        <v>10</v>
      </c>
      <c r="B183" s="174"/>
      <c r="C183" s="73">
        <v>5</v>
      </c>
      <c r="D183" s="207" t="str">
        <f>IF(AwayTeam!J23="","",AwayTeam!J23)</f>
        <v>Jarlath Meenan</v>
      </c>
      <c r="E183" s="208"/>
      <c r="F183" s="119">
        <v>19.82</v>
      </c>
      <c r="G183" s="120">
        <v>1</v>
      </c>
      <c r="H183" s="122">
        <f>CalcPoints(G183)</f>
        <v>4</v>
      </c>
      <c r="I183" s="219"/>
    </row>
    <row r="184" spans="1:9" ht="12">
      <c r="A184" s="76" t="s">
        <v>9</v>
      </c>
      <c r="B184" s="175" t="str">
        <f>HomeTeam!$C$4</f>
        <v>LeCale</v>
      </c>
      <c r="C184" s="73">
        <v>2</v>
      </c>
      <c r="D184" s="207" t="str">
        <f>IF(HomeTeam!H23="","",HomeTeam!H23)</f>
        <v>Niall Mc Cauley</v>
      </c>
      <c r="E184" s="208"/>
      <c r="F184" s="119">
        <v>26.81</v>
      </c>
      <c r="G184" s="120">
        <v>4</v>
      </c>
      <c r="H184" s="217"/>
      <c r="I184" s="118">
        <f>CalcPoints(G184)</f>
        <v>1</v>
      </c>
    </row>
    <row r="185" spans="1:9" ht="12">
      <c r="A185" s="76"/>
      <c r="B185" s="176"/>
      <c r="C185" s="73">
        <v>4</v>
      </c>
      <c r="D185" s="207" t="str">
        <f>IF(HomeTeam!I23="","",HomeTeam!I23)</f>
        <v>Aidan Mallett</v>
      </c>
      <c r="E185" s="208"/>
      <c r="F185" s="119">
        <v>21.71</v>
      </c>
      <c r="G185" s="120">
        <v>2</v>
      </c>
      <c r="H185" s="218"/>
      <c r="I185" s="121">
        <f>CalcPoints(G185)</f>
        <v>3</v>
      </c>
    </row>
    <row r="186" spans="1:9" ht="12.75" thickBot="1">
      <c r="A186" s="77"/>
      <c r="B186" s="177"/>
      <c r="C186" s="75">
        <v>6</v>
      </c>
      <c r="D186" s="215" t="str">
        <f>IF(HomeTeam!J23="","",HomeTeam!J23)</f>
        <v>Joseph Mc Callister</v>
      </c>
      <c r="E186" s="216"/>
      <c r="F186" s="123">
        <v>27.72</v>
      </c>
      <c r="G186" s="124"/>
      <c r="H186" s="219"/>
      <c r="I186" s="122">
        <f>CalcPoints(G186)</f>
      </c>
    </row>
    <row r="187" spans="1:9" ht="12">
      <c r="A187" s="76"/>
      <c r="B187" s="172" t="str">
        <f>AwayTeam!$C$4</f>
        <v>City of Belfast</v>
      </c>
      <c r="C187" s="71">
        <v>1</v>
      </c>
      <c r="D187" s="201" t="str">
        <f>IF(AwayTeam!C24="","",AwayTeam!C24)</f>
        <v>Emma Heatherington</v>
      </c>
      <c r="E187" s="202"/>
      <c r="F187" s="125">
        <v>24.57</v>
      </c>
      <c r="G187" s="126">
        <v>4</v>
      </c>
      <c r="H187" s="118">
        <f>CalcPoints(G187)</f>
        <v>1</v>
      </c>
      <c r="I187" s="217"/>
    </row>
    <row r="188" spans="1:9" ht="12">
      <c r="A188" s="76">
        <v>25</v>
      </c>
      <c r="B188" s="173"/>
      <c r="C188" s="73">
        <v>3</v>
      </c>
      <c r="D188" s="207" t="str">
        <f>IF(AwayTeam!D24="","",AwayTeam!D24)</f>
        <v>Jane Kane</v>
      </c>
      <c r="E188" s="208"/>
      <c r="F188" s="119">
        <v>23.5</v>
      </c>
      <c r="G188" s="120">
        <v>3</v>
      </c>
      <c r="H188" s="121">
        <f>CalcPoints(G188)</f>
        <v>2</v>
      </c>
      <c r="I188" s="218"/>
    </row>
    <row r="189" spans="1:9" ht="12.75" thickBot="1">
      <c r="A189" s="76" t="s">
        <v>11</v>
      </c>
      <c r="B189" s="174"/>
      <c r="C189" s="73">
        <v>5</v>
      </c>
      <c r="D189" s="207" t="str">
        <f>IF(AwayTeam!E24="","",AwayTeam!E24)</f>
        <v>Izem Kazanci</v>
      </c>
      <c r="E189" s="208"/>
      <c r="F189" s="119">
        <v>25.75</v>
      </c>
      <c r="G189" s="120"/>
      <c r="H189" s="122">
        <f>CalcPoints(G189)</f>
      </c>
      <c r="I189" s="219"/>
    </row>
    <row r="190" spans="1:9" ht="12">
      <c r="A190" s="76" t="s">
        <v>8</v>
      </c>
      <c r="B190" s="175" t="str">
        <f>HomeTeam!$C$4</f>
        <v>LeCale</v>
      </c>
      <c r="C190" s="73">
        <v>2</v>
      </c>
      <c r="D190" s="207" t="str">
        <f>IF(HomeTeam!C24="","",HomeTeam!C24)</f>
        <v>Emily Burns</v>
      </c>
      <c r="E190" s="208"/>
      <c r="F190" s="119">
        <v>20.57</v>
      </c>
      <c r="G190" s="120">
        <v>2</v>
      </c>
      <c r="H190" s="217"/>
      <c r="I190" s="118">
        <f>CalcPoints(G190)</f>
        <v>3</v>
      </c>
    </row>
    <row r="191" spans="1:9" ht="12">
      <c r="A191" s="76"/>
      <c r="B191" s="176"/>
      <c r="C191" s="73">
        <v>4</v>
      </c>
      <c r="D191" s="207" t="str">
        <f>IF(HomeTeam!D24="","",HomeTeam!D24)</f>
        <v>Amy Quinn</v>
      </c>
      <c r="E191" s="208"/>
      <c r="F191" s="119">
        <v>19.87</v>
      </c>
      <c r="G191" s="120">
        <v>1</v>
      </c>
      <c r="H191" s="218"/>
      <c r="I191" s="121">
        <f>CalcPoints(G191)</f>
        <v>4</v>
      </c>
    </row>
    <row r="192" spans="1:9" ht="12.75" thickBot="1">
      <c r="A192" s="77"/>
      <c r="B192" s="177"/>
      <c r="C192" s="75">
        <v>6</v>
      </c>
      <c r="D192" s="213">
        <f>IF(HomeTeam!E24="","",HomeTeam!E24)</f>
      </c>
      <c r="E192" s="214"/>
      <c r="F192" s="123"/>
      <c r="G192" s="124"/>
      <c r="H192" s="219"/>
      <c r="I192" s="122">
        <f>CalcPoints(G192)</f>
      </c>
    </row>
    <row r="193" spans="1:9" ht="12">
      <c r="A193" s="76"/>
      <c r="B193" s="172" t="str">
        <f>AwayTeam!$C$4</f>
        <v>City of Belfast</v>
      </c>
      <c r="C193" s="71">
        <v>1</v>
      </c>
      <c r="D193" s="201">
        <f>IF(AwayTeam!H24="","",AwayTeam!H24)</f>
      </c>
      <c r="E193" s="202"/>
      <c r="F193" s="125"/>
      <c r="G193" s="126"/>
      <c r="H193" s="118">
        <f>CalcPoints(G193)</f>
      </c>
      <c r="I193" s="217"/>
    </row>
    <row r="194" spans="1:9" ht="12">
      <c r="A194" s="76">
        <v>26</v>
      </c>
      <c r="B194" s="173"/>
      <c r="C194" s="73">
        <v>3</v>
      </c>
      <c r="D194" s="207" t="str">
        <f>IF(AwayTeam!I24="","",AwayTeam!I24)</f>
        <v>Toby Thompson</v>
      </c>
      <c r="E194" s="208"/>
      <c r="F194" s="119">
        <v>19.53</v>
      </c>
      <c r="G194" s="120">
        <v>2</v>
      </c>
      <c r="H194" s="121">
        <f>CalcPoints(G194)</f>
        <v>3</v>
      </c>
      <c r="I194" s="218"/>
    </row>
    <row r="195" spans="1:9" ht="12.75" thickBot="1">
      <c r="A195" s="76" t="s">
        <v>11</v>
      </c>
      <c r="B195" s="174"/>
      <c r="C195" s="73">
        <v>5</v>
      </c>
      <c r="D195" s="207" t="str">
        <f>IF(AwayTeam!J24="","",AwayTeam!J24)</f>
        <v>Alex Holmes</v>
      </c>
      <c r="E195" s="208"/>
      <c r="F195" s="119">
        <v>25.65</v>
      </c>
      <c r="G195" s="120">
        <v>4</v>
      </c>
      <c r="H195" s="122">
        <f>CalcPoints(G195)</f>
        <v>1</v>
      </c>
      <c r="I195" s="219"/>
    </row>
    <row r="196" spans="1:9" ht="12">
      <c r="A196" s="76" t="s">
        <v>9</v>
      </c>
      <c r="B196" s="175" t="str">
        <f>HomeTeam!$C$4</f>
        <v>LeCale</v>
      </c>
      <c r="C196" s="73">
        <v>2</v>
      </c>
      <c r="D196" s="207" t="str">
        <f>IF(HomeTeam!H24="","",HomeTeam!H24)</f>
        <v>Thomas Nay</v>
      </c>
      <c r="E196" s="208"/>
      <c r="F196" s="119">
        <v>22.6</v>
      </c>
      <c r="G196" s="120">
        <v>3</v>
      </c>
      <c r="H196" s="217"/>
      <c r="I196" s="118">
        <f>CalcPoints(G196)</f>
        <v>2</v>
      </c>
    </row>
    <row r="197" spans="1:9" ht="12">
      <c r="A197" s="76"/>
      <c r="B197" s="176"/>
      <c r="C197" s="73">
        <v>4</v>
      </c>
      <c r="D197" s="207" t="str">
        <f>IF(HomeTeam!I24="","",HomeTeam!I24)</f>
        <v>Fiontan Rogers</v>
      </c>
      <c r="E197" s="208"/>
      <c r="F197" s="119">
        <v>19.1</v>
      </c>
      <c r="G197" s="120">
        <v>1</v>
      </c>
      <c r="H197" s="218"/>
      <c r="I197" s="121">
        <f>CalcPoints(G197)</f>
        <v>4</v>
      </c>
    </row>
    <row r="198" spans="1:9" ht="12.75" thickBot="1">
      <c r="A198" s="77"/>
      <c r="B198" s="177"/>
      <c r="C198" s="75">
        <v>6</v>
      </c>
      <c r="D198" s="213" t="str">
        <f>IF(HomeTeam!J24="","",HomeTeam!J24)</f>
        <v>Thomas Hanlon</v>
      </c>
      <c r="E198" s="214"/>
      <c r="F198" s="123">
        <v>22.72</v>
      </c>
      <c r="G198" s="124"/>
      <c r="H198" s="219"/>
      <c r="I198" s="122">
        <f>CalcPoints(G198)</f>
      </c>
    </row>
    <row r="199" spans="1:9" ht="12">
      <c r="A199" s="76"/>
      <c r="B199" s="172" t="str">
        <f>AwayTeam!$C$4</f>
        <v>City of Belfast</v>
      </c>
      <c r="C199" s="71">
        <v>1</v>
      </c>
      <c r="D199" s="201" t="str">
        <f>IF(AwayTeam!C25="","",AwayTeam!C25)</f>
        <v>Ann Sweetman</v>
      </c>
      <c r="E199" s="202"/>
      <c r="F199" s="125">
        <v>25.78</v>
      </c>
      <c r="G199" s="126"/>
      <c r="H199" s="118">
        <f>CalcPoints(G199)</f>
      </c>
      <c r="I199" s="217"/>
    </row>
    <row r="200" spans="1:9" ht="12">
      <c r="A200" s="76">
        <v>27</v>
      </c>
      <c r="B200" s="173"/>
      <c r="C200" s="73">
        <v>3</v>
      </c>
      <c r="D200" s="207" t="str">
        <f>IF(AwayTeam!D25="","",AwayTeam!D25)</f>
        <v>Darya Dulseva</v>
      </c>
      <c r="E200" s="208"/>
      <c r="F200" s="119">
        <v>18.11</v>
      </c>
      <c r="G200" s="120">
        <v>2</v>
      </c>
      <c r="H200" s="121">
        <f>CalcPoints(G200)</f>
        <v>3</v>
      </c>
      <c r="I200" s="218"/>
    </row>
    <row r="201" spans="1:9" ht="12.75" thickBot="1">
      <c r="A201" s="76" t="s">
        <v>12</v>
      </c>
      <c r="B201" s="174"/>
      <c r="C201" s="73">
        <v>5</v>
      </c>
      <c r="D201" s="207" t="str">
        <f>IF(AwayTeam!E25="","",AwayTeam!E25)</f>
        <v>Emma Snowden</v>
      </c>
      <c r="E201" s="208"/>
      <c r="F201" s="119">
        <v>24.88</v>
      </c>
      <c r="G201" s="120">
        <v>4</v>
      </c>
      <c r="H201" s="122">
        <f>CalcPoints(G201)</f>
        <v>1</v>
      </c>
      <c r="I201" s="219"/>
    </row>
    <row r="202" spans="1:9" ht="12">
      <c r="A202" s="76" t="s">
        <v>8</v>
      </c>
      <c r="B202" s="175" t="str">
        <f>HomeTeam!$C$4</f>
        <v>LeCale</v>
      </c>
      <c r="C202" s="73">
        <v>2</v>
      </c>
      <c r="D202" s="207" t="str">
        <f>IF(HomeTeam!C25="","",HomeTeam!C25)</f>
        <v>Catriona Clarke</v>
      </c>
      <c r="E202" s="208"/>
      <c r="F202" s="119">
        <v>18.85</v>
      </c>
      <c r="G202" s="120">
        <v>3</v>
      </c>
      <c r="H202" s="217"/>
      <c r="I202" s="118">
        <f>CalcPoints(G202)</f>
        <v>2</v>
      </c>
    </row>
    <row r="203" spans="1:9" ht="12">
      <c r="A203" s="76"/>
      <c r="B203" s="176"/>
      <c r="C203" s="73">
        <v>4</v>
      </c>
      <c r="D203" s="207" t="str">
        <f>IF(HomeTeam!D25="","",HomeTeam!D25)</f>
        <v>Bebhionn Rogan</v>
      </c>
      <c r="E203" s="208"/>
      <c r="F203" s="119">
        <v>17.36</v>
      </c>
      <c r="G203" s="120">
        <v>1</v>
      </c>
      <c r="H203" s="218"/>
      <c r="I203" s="121">
        <f>CalcPoints(G203)</f>
        <v>4</v>
      </c>
    </row>
    <row r="204" spans="1:9" ht="12.75" thickBot="1">
      <c r="A204" s="77"/>
      <c r="B204" s="177"/>
      <c r="C204" s="75">
        <v>6</v>
      </c>
      <c r="D204" s="213">
        <f>IF(HomeTeam!E25="","",HomeTeam!E25)</f>
      </c>
      <c r="E204" s="214"/>
      <c r="F204" s="123"/>
      <c r="G204" s="124"/>
      <c r="H204" s="219"/>
      <c r="I204" s="122">
        <f>CalcPoints(G204)</f>
      </c>
    </row>
    <row r="205" spans="1:9" ht="12">
      <c r="A205" s="76"/>
      <c r="B205" s="172" t="str">
        <f>AwayTeam!$C$4</f>
        <v>City of Belfast</v>
      </c>
      <c r="C205" s="71">
        <v>1</v>
      </c>
      <c r="D205" s="201">
        <f>IF(AwayTeam!H25="","",AwayTeam!H25)</f>
      </c>
      <c r="E205" s="202"/>
      <c r="F205" s="125"/>
      <c r="G205" s="126"/>
      <c r="H205" s="118">
        <f>CalcPoints(G205)</f>
      </c>
      <c r="I205" s="217"/>
    </row>
    <row r="206" spans="1:9" ht="12">
      <c r="A206" s="76">
        <v>28</v>
      </c>
      <c r="B206" s="173"/>
      <c r="C206" s="73">
        <v>3</v>
      </c>
      <c r="D206" s="207" t="str">
        <f>IF(AwayTeam!I25="","",AwayTeam!I25)</f>
        <v>Jake Bowden</v>
      </c>
      <c r="E206" s="208"/>
      <c r="F206" s="119">
        <v>17.57</v>
      </c>
      <c r="G206" s="120">
        <v>2</v>
      </c>
      <c r="H206" s="121">
        <f>CalcPoints(G206)</f>
        <v>3</v>
      </c>
      <c r="I206" s="218"/>
    </row>
    <row r="207" spans="1:9" ht="12.75" thickBot="1">
      <c r="A207" s="76" t="s">
        <v>12</v>
      </c>
      <c r="B207" s="174"/>
      <c r="C207" s="73">
        <v>5</v>
      </c>
      <c r="D207" s="207" t="str">
        <f>IF(AwayTeam!J25="","",AwayTeam!J25)</f>
        <v>Ruaridh Davis</v>
      </c>
      <c r="E207" s="208"/>
      <c r="F207" s="119">
        <v>22.79</v>
      </c>
      <c r="G207" s="120">
        <v>4</v>
      </c>
      <c r="H207" s="122">
        <f>CalcPoints(G207)</f>
        <v>1</v>
      </c>
      <c r="I207" s="219"/>
    </row>
    <row r="208" spans="1:9" ht="12">
      <c r="A208" s="76" t="s">
        <v>9</v>
      </c>
      <c r="B208" s="175" t="str">
        <f>HomeTeam!$C$4</f>
        <v>LeCale</v>
      </c>
      <c r="C208" s="73">
        <v>2</v>
      </c>
      <c r="D208" s="207" t="str">
        <f>IF(HomeTeam!H25="","",HomeTeam!H25)</f>
        <v>Jack Tindal</v>
      </c>
      <c r="E208" s="208"/>
      <c r="F208" s="119">
        <v>19.81</v>
      </c>
      <c r="G208" s="120">
        <v>3</v>
      </c>
      <c r="H208" s="217"/>
      <c r="I208" s="118">
        <f>CalcPoints(G208)</f>
        <v>2</v>
      </c>
    </row>
    <row r="209" spans="1:9" ht="12">
      <c r="A209" s="76"/>
      <c r="B209" s="176"/>
      <c r="C209" s="73">
        <v>4</v>
      </c>
      <c r="D209" s="207" t="str">
        <f>IF(HomeTeam!I25="","",HomeTeam!I25)</f>
        <v>Adam Colgan</v>
      </c>
      <c r="E209" s="208"/>
      <c r="F209" s="119">
        <v>16.56</v>
      </c>
      <c r="G209" s="120">
        <v>1</v>
      </c>
      <c r="H209" s="218"/>
      <c r="I209" s="121">
        <f>CalcPoints(G209)</f>
        <v>4</v>
      </c>
    </row>
    <row r="210" spans="1:9" ht="12.75" thickBot="1">
      <c r="A210" s="77"/>
      <c r="B210" s="177"/>
      <c r="C210" s="75">
        <v>6</v>
      </c>
      <c r="D210" s="213" t="str">
        <f>IF(HomeTeam!J25="","",HomeTeam!J25)</f>
        <v>Christopher Mason</v>
      </c>
      <c r="E210" s="214"/>
      <c r="F210" s="123">
        <v>19.9</v>
      </c>
      <c r="G210" s="124"/>
      <c r="H210" s="219"/>
      <c r="I210" s="122">
        <f>CalcPoints(G210)</f>
      </c>
    </row>
    <row r="211" spans="1:9" ht="12">
      <c r="A211" s="79"/>
      <c r="B211" s="80"/>
      <c r="C211" s="80"/>
      <c r="D211" s="81"/>
      <c r="E211" s="81"/>
      <c r="F211" s="80"/>
      <c r="G211" s="80" t="s">
        <v>13</v>
      </c>
      <c r="H211" s="84">
        <f>IF(SUM(H205:H207,H199:H201,H193:H195,H187:H189,H181:H183,H175:H177,H169:H171,H163:H165)=0,"",SUM(H205:H207,H199:H201,H193:H195,H187:H189,H181:H183,H175:H177,H169:H171,H163:H165))</f>
        <v>38</v>
      </c>
      <c r="I211" s="85">
        <f>IF(SUM(I208:I210,I202:I204,I196:I198,I190:I192,I184:I186,I178:I180,I172:I174,I166:I168)=0,"",SUM(I208:I210,I202:I204,I196:I198,I190:I192,I184:I186,I178:I180,I172:I174,I166:I168))</f>
        <v>42</v>
      </c>
    </row>
    <row r="212" spans="1:9" ht="12">
      <c r="A212" s="79"/>
      <c r="B212" s="80"/>
      <c r="C212" s="80"/>
      <c r="D212" s="81"/>
      <c r="E212" s="81"/>
      <c r="F212" s="80"/>
      <c r="G212" s="80" t="s">
        <v>14</v>
      </c>
      <c r="H212" s="86">
        <f>H158</f>
        <v>95</v>
      </c>
      <c r="I212" s="87">
        <f>I158</f>
        <v>104</v>
      </c>
    </row>
    <row r="213" spans="1:9" ht="12.75" thickBot="1">
      <c r="A213" s="82"/>
      <c r="B213" s="83"/>
      <c r="C213" s="83"/>
      <c r="D213" s="78"/>
      <c r="E213" s="78"/>
      <c r="F213" s="83"/>
      <c r="G213" s="83" t="s">
        <v>20</v>
      </c>
      <c r="H213" s="88">
        <f>IF(SUM(H211:H212)=0,"",SUM(H211:H212))</f>
        <v>133</v>
      </c>
      <c r="I213" s="89">
        <f>IF(SUM(I211:I212)=0,"",SUM(I211:I212))</f>
        <v>146</v>
      </c>
    </row>
    <row r="214" spans="1:9" ht="12">
      <c r="A214" s="80"/>
      <c r="B214" s="80"/>
      <c r="C214" s="80"/>
      <c r="D214" s="81"/>
      <c r="E214" s="81"/>
      <c r="F214" s="80"/>
      <c r="G214" s="80"/>
      <c r="H214" s="80"/>
      <c r="I214" s="80"/>
    </row>
    <row r="215" spans="1:9" ht="15">
      <c r="A215" s="231" t="s">
        <v>21</v>
      </c>
      <c r="B215" s="231"/>
      <c r="C215" s="231"/>
      <c r="D215" s="231"/>
      <c r="E215" s="231"/>
      <c r="F215" s="231"/>
      <c r="G215" s="231"/>
      <c r="H215" s="231"/>
      <c r="I215" s="231"/>
    </row>
    <row r="216" ht="12.75" thickBot="1"/>
    <row r="217" spans="1:9" ht="12.75" thickBot="1">
      <c r="A217" s="68" t="s">
        <v>0</v>
      </c>
      <c r="B217" s="69" t="s">
        <v>1</v>
      </c>
      <c r="C217" s="69" t="s">
        <v>2</v>
      </c>
      <c r="D217" s="199" t="s">
        <v>3</v>
      </c>
      <c r="E217" s="200"/>
      <c r="F217" s="69" t="s">
        <v>4</v>
      </c>
      <c r="G217" s="69" t="s">
        <v>5</v>
      </c>
      <c r="H217" s="205" t="s">
        <v>6</v>
      </c>
      <c r="I217" s="206"/>
    </row>
    <row r="218" spans="1:9" ht="12">
      <c r="A218" s="70"/>
      <c r="B218" s="172" t="str">
        <f>AwayTeam!$C$4</f>
        <v>City of Belfast</v>
      </c>
      <c r="C218" s="71">
        <v>1</v>
      </c>
      <c r="D218" s="201" t="str">
        <f>IF(AwayTeam!C26="","",AwayTeam!C26)</f>
        <v>Sara Paternostro</v>
      </c>
      <c r="E218" s="202"/>
      <c r="F218" s="116">
        <v>24.28</v>
      </c>
      <c r="G218" s="117">
        <v>4</v>
      </c>
      <c r="H218" s="118">
        <f>CalcPoints(G218)</f>
        <v>1</v>
      </c>
      <c r="I218" s="217"/>
    </row>
    <row r="219" spans="1:9" ht="12">
      <c r="A219" s="72">
        <v>29</v>
      </c>
      <c r="B219" s="173"/>
      <c r="C219" s="73">
        <v>3</v>
      </c>
      <c r="D219" s="207" t="str">
        <f>IF(AwayTeam!D26="","",AwayTeam!D26)</f>
        <v>Maisie Bowden</v>
      </c>
      <c r="E219" s="208"/>
      <c r="F219" s="119">
        <v>19.75</v>
      </c>
      <c r="G219" s="120">
        <v>1</v>
      </c>
      <c r="H219" s="121">
        <f>CalcPoints(G219)</f>
        <v>4</v>
      </c>
      <c r="I219" s="218"/>
    </row>
    <row r="220" spans="1:9" ht="12.75" thickBot="1">
      <c r="A220" s="72" t="s">
        <v>7</v>
      </c>
      <c r="B220" s="174"/>
      <c r="C220" s="73">
        <v>5</v>
      </c>
      <c r="D220" s="207" t="str">
        <f>IF(AwayTeam!E26="","",AwayTeam!E26)</f>
        <v>Kate Kane</v>
      </c>
      <c r="E220" s="208"/>
      <c r="F220" s="119">
        <v>24.84</v>
      </c>
      <c r="G220" s="120"/>
      <c r="H220" s="122">
        <f>CalcPoints(G220)</f>
      </c>
      <c r="I220" s="219"/>
    </row>
    <row r="221" spans="1:9" ht="12">
      <c r="A221" s="72" t="s">
        <v>8</v>
      </c>
      <c r="B221" s="175" t="str">
        <f>HomeTeam!$C$4</f>
        <v>LeCale</v>
      </c>
      <c r="C221" s="73">
        <v>2</v>
      </c>
      <c r="D221" s="207" t="str">
        <f>IF(HomeTeam!C26="","",HomeTeam!C26)</f>
        <v>Molly Lundy</v>
      </c>
      <c r="E221" s="208"/>
      <c r="F221" s="119">
        <v>24.15</v>
      </c>
      <c r="G221" s="120">
        <v>3</v>
      </c>
      <c r="H221" s="217"/>
      <c r="I221" s="118">
        <f>CalcPoints(G221)</f>
        <v>2</v>
      </c>
    </row>
    <row r="222" spans="1:9" ht="12">
      <c r="A222" s="72"/>
      <c r="B222" s="176"/>
      <c r="C222" s="73">
        <v>4</v>
      </c>
      <c r="D222" s="207" t="str">
        <f>IF(HomeTeam!D26="","",HomeTeam!D26)</f>
        <v>Enya Clarke</v>
      </c>
      <c r="E222" s="208"/>
      <c r="F222" s="119">
        <v>22.55</v>
      </c>
      <c r="G222" s="120">
        <v>2</v>
      </c>
      <c r="H222" s="218"/>
      <c r="I222" s="121">
        <f>CalcPoints(G222)</f>
        <v>3</v>
      </c>
    </row>
    <row r="223" spans="1:9" ht="12.75" thickBot="1">
      <c r="A223" s="74"/>
      <c r="B223" s="177"/>
      <c r="C223" s="75">
        <v>6</v>
      </c>
      <c r="D223" s="213">
        <f>IF(HomeTeam!E26="","",HomeTeam!E26)</f>
      </c>
      <c r="E223" s="214"/>
      <c r="F223" s="123"/>
      <c r="G223" s="124"/>
      <c r="H223" s="219"/>
      <c r="I223" s="122">
        <f>CalcPoints(G223)</f>
      </c>
    </row>
    <row r="224" spans="1:9" ht="12">
      <c r="A224" s="76"/>
      <c r="B224" s="172" t="str">
        <f>AwayTeam!$C$4</f>
        <v>City of Belfast</v>
      </c>
      <c r="C224" s="71">
        <v>1</v>
      </c>
      <c r="D224" s="201">
        <f>IF(AwayTeam!H26="","",AwayTeam!H26)</f>
      </c>
      <c r="E224" s="202"/>
      <c r="F224" s="125"/>
      <c r="G224" s="126"/>
      <c r="H224" s="118">
        <f>CalcPoints(G224)</f>
      </c>
      <c r="I224" s="217"/>
    </row>
    <row r="225" spans="1:9" ht="12">
      <c r="A225" s="76">
        <v>30</v>
      </c>
      <c r="B225" s="173"/>
      <c r="C225" s="73">
        <v>3</v>
      </c>
      <c r="D225" s="207" t="str">
        <f>IF(AwayTeam!I26="","",AwayTeam!I26)</f>
        <v>Jack Heatherington</v>
      </c>
      <c r="E225" s="208"/>
      <c r="F225" s="119">
        <v>21.22</v>
      </c>
      <c r="G225" s="120">
        <v>2</v>
      </c>
      <c r="H225" s="121">
        <f>CalcPoints(G225)</f>
        <v>3</v>
      </c>
      <c r="I225" s="218"/>
    </row>
    <row r="226" spans="1:9" ht="12.75" thickBot="1">
      <c r="A226" s="76" t="s">
        <v>7</v>
      </c>
      <c r="B226" s="174"/>
      <c r="C226" s="73">
        <v>5</v>
      </c>
      <c r="D226" s="207" t="str">
        <f>IF(AwayTeam!J26="","",AwayTeam!J26)</f>
        <v>Samuel Bajorek</v>
      </c>
      <c r="E226" s="208"/>
      <c r="F226" s="119">
        <v>25.93</v>
      </c>
      <c r="G226" s="120">
        <v>4</v>
      </c>
      <c r="H226" s="122">
        <f>CalcPoints(G226)</f>
        <v>1</v>
      </c>
      <c r="I226" s="219"/>
    </row>
    <row r="227" spans="1:9" ht="12">
      <c r="A227" s="76" t="s">
        <v>9</v>
      </c>
      <c r="B227" s="175" t="str">
        <f>HomeTeam!$C$4</f>
        <v>LeCale</v>
      </c>
      <c r="C227" s="73">
        <v>2</v>
      </c>
      <c r="D227" s="207" t="str">
        <f>IF(HomeTeam!H26="","",HomeTeam!H26)</f>
        <v>Mark Knight</v>
      </c>
      <c r="E227" s="208"/>
      <c r="F227" s="119">
        <v>23.32</v>
      </c>
      <c r="G227" s="120">
        <v>3</v>
      </c>
      <c r="H227" s="217"/>
      <c r="I227" s="118">
        <f>CalcPoints(G227)</f>
        <v>2</v>
      </c>
    </row>
    <row r="228" spans="1:9" ht="12">
      <c r="A228" s="76"/>
      <c r="B228" s="176"/>
      <c r="C228" s="73">
        <v>4</v>
      </c>
      <c r="D228" s="207" t="str">
        <f>IF(HomeTeam!I26="","",HomeTeam!I26)</f>
        <v>Henry Costello</v>
      </c>
      <c r="E228" s="208"/>
      <c r="F228" s="119">
        <v>19.84</v>
      </c>
      <c r="G228" s="120">
        <v>1</v>
      </c>
      <c r="H228" s="218"/>
      <c r="I228" s="121">
        <f>CalcPoints(G228)</f>
        <v>4</v>
      </c>
    </row>
    <row r="229" spans="1:9" ht="12.75" thickBot="1">
      <c r="A229" s="77"/>
      <c r="B229" s="177"/>
      <c r="C229" s="75">
        <v>6</v>
      </c>
      <c r="D229" s="213" t="str">
        <f>IF(HomeTeam!J26="","",HomeTeam!J26)</f>
        <v>Lucas O Neil</v>
      </c>
      <c r="E229" s="214"/>
      <c r="F229" s="123">
        <v>26.81</v>
      </c>
      <c r="G229" s="124"/>
      <c r="H229" s="219"/>
      <c r="I229" s="122">
        <f>CalcPoints(G229)</f>
      </c>
    </row>
    <row r="230" spans="1:9" ht="12">
      <c r="A230" s="76"/>
      <c r="B230" s="172" t="str">
        <f>AwayTeam!$C$4</f>
        <v>City of Belfast</v>
      </c>
      <c r="C230" s="71">
        <v>1</v>
      </c>
      <c r="D230" s="201" t="str">
        <f>IF(AwayTeam!C27="","",AwayTeam!C27)</f>
        <v>Ella Scott</v>
      </c>
      <c r="E230" s="202"/>
      <c r="F230" s="125">
        <v>20.25</v>
      </c>
      <c r="G230" s="126">
        <v>4</v>
      </c>
      <c r="H230" s="118">
        <f>CalcPoints(G230)</f>
        <v>1</v>
      </c>
      <c r="I230" s="217"/>
    </row>
    <row r="231" spans="1:9" ht="12">
      <c r="A231" s="76">
        <v>31</v>
      </c>
      <c r="B231" s="173"/>
      <c r="C231" s="73">
        <v>3</v>
      </c>
      <c r="D231" s="207" t="str">
        <f>IF(AwayTeam!D27="","",AwayTeam!D27)</f>
        <v>Luiseagh Murnaghan</v>
      </c>
      <c r="E231" s="208"/>
      <c r="F231" s="119">
        <v>19.96</v>
      </c>
      <c r="G231" s="120">
        <v>3</v>
      </c>
      <c r="H231" s="121">
        <f>CalcPoints(G231)</f>
        <v>2</v>
      </c>
      <c r="I231" s="218"/>
    </row>
    <row r="232" spans="1:9" ht="12.75" thickBot="1">
      <c r="A232" s="76" t="s">
        <v>10</v>
      </c>
      <c r="B232" s="174"/>
      <c r="C232" s="73">
        <v>5</v>
      </c>
      <c r="D232" s="207" t="str">
        <f>IF(AwayTeam!E27="","",AwayTeam!E27)</f>
        <v>Aimee Jackson</v>
      </c>
      <c r="E232" s="208"/>
      <c r="F232" s="119">
        <v>22.68</v>
      </c>
      <c r="G232" s="120"/>
      <c r="H232" s="122">
        <f>CalcPoints(G232)</f>
      </c>
      <c r="I232" s="219"/>
    </row>
    <row r="233" spans="1:9" ht="12">
      <c r="A233" s="76" t="s">
        <v>8</v>
      </c>
      <c r="B233" s="175" t="str">
        <f>HomeTeam!$C$4</f>
        <v>LeCale</v>
      </c>
      <c r="C233" s="73">
        <v>2</v>
      </c>
      <c r="D233" s="207" t="str">
        <f>IF(HomeTeam!C27="","",HomeTeam!C27)</f>
        <v>Charlotte Savage</v>
      </c>
      <c r="E233" s="208"/>
      <c r="F233" s="119">
        <v>19.31</v>
      </c>
      <c r="G233" s="120">
        <v>2</v>
      </c>
      <c r="H233" s="217"/>
      <c r="I233" s="118">
        <f>CalcPoints(G233)</f>
        <v>3</v>
      </c>
    </row>
    <row r="234" spans="1:9" ht="12">
      <c r="A234" s="76"/>
      <c r="B234" s="176"/>
      <c r="C234" s="73">
        <v>4</v>
      </c>
      <c r="D234" s="207" t="str">
        <f>IF(HomeTeam!D27="","",HomeTeam!D27)</f>
        <v>Olivia Miskelly</v>
      </c>
      <c r="E234" s="208"/>
      <c r="F234" s="119">
        <v>16.66</v>
      </c>
      <c r="G234" s="120">
        <v>1</v>
      </c>
      <c r="H234" s="218"/>
      <c r="I234" s="121">
        <f>CalcPoints(G234)</f>
        <v>4</v>
      </c>
    </row>
    <row r="235" spans="1:9" ht="12.75" thickBot="1">
      <c r="A235" s="77"/>
      <c r="B235" s="177"/>
      <c r="C235" s="75">
        <v>6</v>
      </c>
      <c r="D235" s="213">
        <f>IF(HomeTeam!E27="","",HomeTeam!E27)</f>
      </c>
      <c r="E235" s="214"/>
      <c r="F235" s="123"/>
      <c r="G235" s="124"/>
      <c r="H235" s="219"/>
      <c r="I235" s="122">
        <f>CalcPoints(G235)</f>
      </c>
    </row>
    <row r="236" spans="1:9" ht="12">
      <c r="A236" s="76"/>
      <c r="B236" s="172" t="str">
        <f>AwayTeam!$C$4</f>
        <v>City of Belfast</v>
      </c>
      <c r="C236" s="71">
        <v>1</v>
      </c>
      <c r="D236" s="201">
        <f>IF(AwayTeam!H27="","",AwayTeam!H27)</f>
      </c>
      <c r="E236" s="202"/>
      <c r="F236" s="125"/>
      <c r="G236" s="126"/>
      <c r="H236" s="118">
        <f>CalcPoints(G236)</f>
      </c>
      <c r="I236" s="217"/>
    </row>
    <row r="237" spans="1:9" ht="12">
      <c r="A237" s="76">
        <v>32</v>
      </c>
      <c r="B237" s="173"/>
      <c r="C237" s="73">
        <v>3</v>
      </c>
      <c r="D237" s="207" t="str">
        <f>IF(AwayTeam!I27="","",AwayTeam!I27)</f>
        <v>Joe McKay</v>
      </c>
      <c r="E237" s="208"/>
      <c r="F237" s="119">
        <v>21.72</v>
      </c>
      <c r="G237" s="120">
        <v>4</v>
      </c>
      <c r="H237" s="121">
        <f>CalcPoints(G237)</f>
        <v>1</v>
      </c>
      <c r="I237" s="218"/>
    </row>
    <row r="238" spans="1:9" ht="12.75" thickBot="1">
      <c r="A238" s="76" t="s">
        <v>10</v>
      </c>
      <c r="B238" s="174"/>
      <c r="C238" s="73">
        <v>5</v>
      </c>
      <c r="D238" s="207" t="str">
        <f>IF(AwayTeam!J27="","",AwayTeam!J27)</f>
        <v>Jarlath Meenan</v>
      </c>
      <c r="E238" s="208"/>
      <c r="F238" s="119">
        <v>18.56</v>
      </c>
      <c r="G238" s="120">
        <v>2</v>
      </c>
      <c r="H238" s="122">
        <f>CalcPoints(G238)</f>
        <v>3</v>
      </c>
      <c r="I238" s="219"/>
    </row>
    <row r="239" spans="1:9" ht="12">
      <c r="A239" s="76" t="s">
        <v>9</v>
      </c>
      <c r="B239" s="175" t="str">
        <f>HomeTeam!$C$4</f>
        <v>LeCale</v>
      </c>
      <c r="C239" s="73">
        <v>2</v>
      </c>
      <c r="D239" s="207" t="str">
        <f>IF(HomeTeam!H27="","",HomeTeam!H27)</f>
        <v>Niall Mc Cauley</v>
      </c>
      <c r="E239" s="208"/>
      <c r="F239" s="119">
        <v>18.37</v>
      </c>
      <c r="G239" s="120">
        <v>3</v>
      </c>
      <c r="H239" s="217"/>
      <c r="I239" s="118">
        <f>CalcPoints(G239)</f>
        <v>2</v>
      </c>
    </row>
    <row r="240" spans="1:9" ht="12">
      <c r="A240" s="76"/>
      <c r="B240" s="176"/>
      <c r="C240" s="73">
        <v>4</v>
      </c>
      <c r="D240" s="207" t="str">
        <f>IF(HomeTeam!I27="","",HomeTeam!I27)</f>
        <v>Aidan Mallett</v>
      </c>
      <c r="E240" s="208"/>
      <c r="F240" s="119">
        <v>18.72</v>
      </c>
      <c r="G240" s="120">
        <v>1</v>
      </c>
      <c r="H240" s="218"/>
      <c r="I240" s="121">
        <f>CalcPoints(G240)</f>
        <v>4</v>
      </c>
    </row>
    <row r="241" spans="1:9" ht="12.75" thickBot="1">
      <c r="A241" s="77"/>
      <c r="B241" s="177"/>
      <c r="C241" s="75">
        <v>6</v>
      </c>
      <c r="D241" s="215" t="str">
        <f>IF(HomeTeam!J27="","",HomeTeam!J27)</f>
        <v>Daniel Colgan</v>
      </c>
      <c r="E241" s="216"/>
      <c r="F241" s="123">
        <v>29.41</v>
      </c>
      <c r="G241" s="124"/>
      <c r="H241" s="219"/>
      <c r="I241" s="122">
        <f>CalcPoints(G241)</f>
      </c>
    </row>
    <row r="242" spans="1:9" ht="12">
      <c r="A242" s="76"/>
      <c r="B242" s="172" t="str">
        <f>AwayTeam!$C$4</f>
        <v>City of Belfast</v>
      </c>
      <c r="C242" s="71">
        <v>1</v>
      </c>
      <c r="D242" s="201" t="str">
        <f>IF(AwayTeam!C28="","",AwayTeam!C28)</f>
        <v>Emma Heatherington</v>
      </c>
      <c r="E242" s="202"/>
      <c r="F242" s="125"/>
      <c r="G242" s="126"/>
      <c r="H242" s="118">
        <f>CalcPoints(G242)</f>
      </c>
      <c r="I242" s="217"/>
    </row>
    <row r="243" spans="1:9" ht="12">
      <c r="A243" s="76">
        <v>33</v>
      </c>
      <c r="B243" s="173"/>
      <c r="C243" s="73">
        <v>3</v>
      </c>
      <c r="D243" s="207" t="str">
        <f>IF(AwayTeam!D28="","",AwayTeam!D28)</f>
        <v>Jane Kane</v>
      </c>
      <c r="E243" s="208"/>
      <c r="F243" s="119">
        <v>19.5</v>
      </c>
      <c r="G243" s="120">
        <v>3</v>
      </c>
      <c r="H243" s="121">
        <f>CalcPoints(G243)</f>
        <v>2</v>
      </c>
      <c r="I243" s="218"/>
    </row>
    <row r="244" spans="1:9" ht="12.75" thickBot="1">
      <c r="A244" s="76" t="s">
        <v>11</v>
      </c>
      <c r="B244" s="174"/>
      <c r="C244" s="73">
        <v>5</v>
      </c>
      <c r="D244" s="207" t="str">
        <f>IF(AwayTeam!E28="","",AwayTeam!E28)</f>
        <v>Izem Kazanci</v>
      </c>
      <c r="E244" s="208"/>
      <c r="F244" s="119">
        <v>19.89</v>
      </c>
      <c r="G244" s="120">
        <v>4</v>
      </c>
      <c r="H244" s="122">
        <f>CalcPoints(G244)</f>
        <v>1</v>
      </c>
      <c r="I244" s="219"/>
    </row>
    <row r="245" spans="1:9" ht="12">
      <c r="A245" s="76" t="s">
        <v>8</v>
      </c>
      <c r="B245" s="175" t="str">
        <f>HomeTeam!$C$4</f>
        <v>LeCale</v>
      </c>
      <c r="C245" s="73">
        <v>2</v>
      </c>
      <c r="D245" s="207" t="str">
        <f>IF(HomeTeam!C28="","",HomeTeam!C28)</f>
        <v>Emily Burns</v>
      </c>
      <c r="E245" s="208"/>
      <c r="F245" s="119">
        <v>18.18</v>
      </c>
      <c r="G245" s="120">
        <v>1</v>
      </c>
      <c r="H245" s="217"/>
      <c r="I245" s="118">
        <f>CalcPoints(G245)</f>
        <v>4</v>
      </c>
    </row>
    <row r="246" spans="1:9" ht="12">
      <c r="A246" s="76"/>
      <c r="B246" s="176"/>
      <c r="C246" s="73">
        <v>4</v>
      </c>
      <c r="D246" s="207" t="str">
        <f>IF(HomeTeam!D28="","",HomeTeam!D28)</f>
        <v>Amy Quinn</v>
      </c>
      <c r="E246" s="208"/>
      <c r="F246" s="119">
        <v>17.9</v>
      </c>
      <c r="G246" s="120">
        <v>2</v>
      </c>
      <c r="H246" s="218"/>
      <c r="I246" s="121">
        <f>CalcPoints(G246)</f>
        <v>3</v>
      </c>
    </row>
    <row r="247" spans="1:9" ht="12.75" thickBot="1">
      <c r="A247" s="77"/>
      <c r="B247" s="177"/>
      <c r="C247" s="75">
        <v>6</v>
      </c>
      <c r="D247" s="213">
        <f>IF(HomeTeam!E28="","",HomeTeam!E28)</f>
      </c>
      <c r="E247" s="214"/>
      <c r="F247" s="123"/>
      <c r="G247" s="124"/>
      <c r="H247" s="219"/>
      <c r="I247" s="122">
        <f>CalcPoints(G247)</f>
      </c>
    </row>
    <row r="248" spans="1:9" ht="12">
      <c r="A248" s="76"/>
      <c r="B248" s="172" t="str">
        <f>AwayTeam!$C$4</f>
        <v>City of Belfast</v>
      </c>
      <c r="C248" s="71">
        <v>1</v>
      </c>
      <c r="D248" s="201">
        <f>IF(AwayTeam!H28="","",AwayTeam!H28)</f>
      </c>
      <c r="E248" s="202"/>
      <c r="F248" s="125"/>
      <c r="G248" s="126"/>
      <c r="H248" s="118">
        <f>CalcPoints(G248)</f>
      </c>
      <c r="I248" s="217"/>
    </row>
    <row r="249" spans="1:9" ht="12">
      <c r="A249" s="76">
        <v>34</v>
      </c>
      <c r="B249" s="173"/>
      <c r="C249" s="73">
        <v>3</v>
      </c>
      <c r="D249" s="207" t="str">
        <f>IF(AwayTeam!I28="","",AwayTeam!I28)</f>
        <v>Alex Holmes</v>
      </c>
      <c r="E249" s="208"/>
      <c r="F249" s="119">
        <v>19.88</v>
      </c>
      <c r="G249" s="120">
        <v>4</v>
      </c>
      <c r="H249" s="121">
        <f>CalcPoints(G249)</f>
        <v>1</v>
      </c>
      <c r="I249" s="218"/>
    </row>
    <row r="250" spans="1:9" ht="12.75" thickBot="1">
      <c r="A250" s="76" t="s">
        <v>11</v>
      </c>
      <c r="B250" s="174"/>
      <c r="C250" s="73">
        <v>5</v>
      </c>
      <c r="D250" s="207" t="str">
        <f>IF(AwayTeam!J28="","",AwayTeam!J28)</f>
        <v>Michael Devlin</v>
      </c>
      <c r="E250" s="208"/>
      <c r="F250" s="119">
        <v>19.75</v>
      </c>
      <c r="G250" s="120">
        <v>3</v>
      </c>
      <c r="H250" s="122">
        <f>CalcPoints(G250)</f>
        <v>2</v>
      </c>
      <c r="I250" s="219"/>
    </row>
    <row r="251" spans="1:9" ht="12">
      <c r="A251" s="76" t="s">
        <v>9</v>
      </c>
      <c r="B251" s="175" t="str">
        <f>HomeTeam!$C$4</f>
        <v>LeCale</v>
      </c>
      <c r="C251" s="73">
        <v>2</v>
      </c>
      <c r="D251" s="207" t="str">
        <f>IF(HomeTeam!H28="","",HomeTeam!H28)</f>
        <v>Thomas Hanlon</v>
      </c>
      <c r="E251" s="208"/>
      <c r="F251" s="119">
        <v>17.81</v>
      </c>
      <c r="G251" s="120">
        <v>2</v>
      </c>
      <c r="H251" s="217"/>
      <c r="I251" s="118">
        <f>CalcPoints(G251)</f>
        <v>3</v>
      </c>
    </row>
    <row r="252" spans="1:9" ht="12">
      <c r="A252" s="76"/>
      <c r="B252" s="176"/>
      <c r="C252" s="73">
        <v>4</v>
      </c>
      <c r="D252" s="207" t="str">
        <f>IF(HomeTeam!I28="","",HomeTeam!I28)</f>
        <v>Fiontan Rogers</v>
      </c>
      <c r="E252" s="208"/>
      <c r="F252" s="119">
        <v>15.38</v>
      </c>
      <c r="G252" s="120">
        <v>1</v>
      </c>
      <c r="H252" s="218"/>
      <c r="I252" s="121">
        <f>CalcPoints(G252)</f>
        <v>4</v>
      </c>
    </row>
    <row r="253" spans="1:9" ht="12.75" thickBot="1">
      <c r="A253" s="77"/>
      <c r="B253" s="177"/>
      <c r="C253" s="75">
        <v>6</v>
      </c>
      <c r="D253" s="213" t="str">
        <f>IF(HomeTeam!J28="","",HomeTeam!J28)</f>
        <v>Ben Murtagh</v>
      </c>
      <c r="E253" s="214"/>
      <c r="F253" s="123">
        <v>18.31</v>
      </c>
      <c r="G253" s="124"/>
      <c r="H253" s="219"/>
      <c r="I253" s="122">
        <f>CalcPoints(G253)</f>
      </c>
    </row>
    <row r="254" spans="1:9" ht="12">
      <c r="A254" s="76"/>
      <c r="B254" s="172" t="str">
        <f>AwayTeam!$C$4</f>
        <v>City of Belfast</v>
      </c>
      <c r="C254" s="71">
        <v>1</v>
      </c>
      <c r="D254" s="201" t="str">
        <f>IF(AwayTeam!C29="","",AwayTeam!C29)</f>
        <v>Ann Sweetman</v>
      </c>
      <c r="E254" s="202"/>
      <c r="F254" s="125">
        <v>19.5</v>
      </c>
      <c r="G254" s="126">
        <v>4</v>
      </c>
      <c r="H254" s="118">
        <f>CalcPoints(G254)</f>
        <v>1</v>
      </c>
      <c r="I254" s="217"/>
    </row>
    <row r="255" spans="1:9" ht="12">
      <c r="A255" s="76">
        <v>35</v>
      </c>
      <c r="B255" s="173"/>
      <c r="C255" s="73">
        <v>3</v>
      </c>
      <c r="D255" s="207" t="str">
        <f>IF(AwayTeam!D29="","",AwayTeam!D29)</f>
        <v>Darya Dulseva</v>
      </c>
      <c r="E255" s="208"/>
      <c r="F255" s="119">
        <v>15.81</v>
      </c>
      <c r="G255" s="120">
        <v>1</v>
      </c>
      <c r="H255" s="121">
        <f>CalcPoints(G255)</f>
        <v>4</v>
      </c>
      <c r="I255" s="218"/>
    </row>
    <row r="256" spans="1:9" ht="12.75" thickBot="1">
      <c r="A256" s="76" t="s">
        <v>12</v>
      </c>
      <c r="B256" s="174"/>
      <c r="C256" s="73">
        <v>5</v>
      </c>
      <c r="D256" s="207" t="str">
        <f>IF(AwayTeam!E29="","",AwayTeam!E29)</f>
        <v>Emma Snowden</v>
      </c>
      <c r="E256" s="208"/>
      <c r="F256" s="119">
        <v>19.94</v>
      </c>
      <c r="G256" s="120"/>
      <c r="H256" s="122">
        <f>CalcPoints(G256)</f>
      </c>
      <c r="I256" s="219"/>
    </row>
    <row r="257" spans="1:9" ht="12">
      <c r="A257" s="76" t="s">
        <v>8</v>
      </c>
      <c r="B257" s="175" t="str">
        <f>HomeTeam!$C$4</f>
        <v>LeCale</v>
      </c>
      <c r="C257" s="73">
        <v>2</v>
      </c>
      <c r="D257" s="207" t="str">
        <f>IF(HomeTeam!C29="","",HomeTeam!C29)</f>
        <v>Catriona Clarke</v>
      </c>
      <c r="E257" s="208"/>
      <c r="F257" s="119">
        <v>17.85</v>
      </c>
      <c r="G257" s="120">
        <v>3</v>
      </c>
      <c r="H257" s="217"/>
      <c r="I257" s="118">
        <f>CalcPoints(G257)</f>
        <v>2</v>
      </c>
    </row>
    <row r="258" spans="1:9" ht="12">
      <c r="A258" s="76"/>
      <c r="B258" s="176"/>
      <c r="C258" s="73">
        <v>4</v>
      </c>
      <c r="D258" s="207" t="str">
        <f>IF(HomeTeam!D29="","",HomeTeam!D29)</f>
        <v>Bebhionn Rogan</v>
      </c>
      <c r="E258" s="208"/>
      <c r="F258" s="119">
        <v>17.05</v>
      </c>
      <c r="G258" s="120">
        <v>2</v>
      </c>
      <c r="H258" s="218"/>
      <c r="I258" s="121">
        <f>CalcPoints(G258)</f>
        <v>3</v>
      </c>
    </row>
    <row r="259" spans="1:9" ht="12.75" thickBot="1">
      <c r="A259" s="77"/>
      <c r="B259" s="177"/>
      <c r="C259" s="75">
        <v>6</v>
      </c>
      <c r="D259" s="213">
        <f>IF(HomeTeam!E29="","",HomeTeam!E29)</f>
      </c>
      <c r="E259" s="214"/>
      <c r="F259" s="123"/>
      <c r="G259" s="124"/>
      <c r="H259" s="219"/>
      <c r="I259" s="122">
        <f>CalcPoints(G259)</f>
      </c>
    </row>
    <row r="260" spans="1:9" ht="12">
      <c r="A260" s="76"/>
      <c r="B260" s="172" t="str">
        <f>AwayTeam!$C$4</f>
        <v>City of Belfast</v>
      </c>
      <c r="C260" s="71">
        <v>1</v>
      </c>
      <c r="D260" s="201">
        <f>IF(AwayTeam!H29="","",AwayTeam!H29)</f>
      </c>
      <c r="E260" s="202"/>
      <c r="F260" s="125"/>
      <c r="G260" s="126"/>
      <c r="H260" s="118">
        <f>CalcPoints(G260)</f>
      </c>
      <c r="I260" s="217"/>
    </row>
    <row r="261" spans="1:9" ht="12">
      <c r="A261" s="76">
        <v>36</v>
      </c>
      <c r="B261" s="173"/>
      <c r="C261" s="73">
        <v>3</v>
      </c>
      <c r="D261" s="207" t="str">
        <f>IF(AwayTeam!I29="","",AwayTeam!I29)</f>
        <v>Jake Bowden</v>
      </c>
      <c r="E261" s="208"/>
      <c r="F261" s="119">
        <v>15.47</v>
      </c>
      <c r="G261" s="120">
        <v>2</v>
      </c>
      <c r="H261" s="121">
        <f>CalcPoints(G261)</f>
        <v>3</v>
      </c>
      <c r="I261" s="218"/>
    </row>
    <row r="262" spans="1:9" ht="12.75" thickBot="1">
      <c r="A262" s="76" t="s">
        <v>12</v>
      </c>
      <c r="B262" s="174"/>
      <c r="C262" s="73">
        <v>5</v>
      </c>
      <c r="D262" s="207" t="str">
        <f>IF(AwayTeam!J29="","",AwayTeam!J29)</f>
        <v>Max Whiteley</v>
      </c>
      <c r="E262" s="208"/>
      <c r="F262" s="119">
        <v>18.9</v>
      </c>
      <c r="G262" s="120">
        <v>4</v>
      </c>
      <c r="H262" s="122">
        <f>CalcPoints(G262)</f>
        <v>1</v>
      </c>
      <c r="I262" s="219"/>
    </row>
    <row r="263" spans="1:9" ht="12">
      <c r="A263" s="76" t="s">
        <v>9</v>
      </c>
      <c r="B263" s="175" t="str">
        <f>HomeTeam!$C$4</f>
        <v>LeCale</v>
      </c>
      <c r="C263" s="73">
        <v>2</v>
      </c>
      <c r="D263" s="207" t="str">
        <f>IF(HomeTeam!H29="","",HomeTeam!H29)</f>
        <v>Jack Tindal</v>
      </c>
      <c r="E263" s="208"/>
      <c r="F263" s="119">
        <v>16.53</v>
      </c>
      <c r="G263" s="120">
        <v>3</v>
      </c>
      <c r="H263" s="217"/>
      <c r="I263" s="118">
        <f>CalcPoints(G263)</f>
        <v>2</v>
      </c>
    </row>
    <row r="264" spans="1:9" ht="12">
      <c r="A264" s="76"/>
      <c r="B264" s="176"/>
      <c r="C264" s="73">
        <v>4</v>
      </c>
      <c r="D264" s="207" t="str">
        <f>IF(HomeTeam!I29="","",HomeTeam!I29)</f>
        <v>Adam Colgan</v>
      </c>
      <c r="E264" s="208"/>
      <c r="F264" s="119">
        <v>14.59</v>
      </c>
      <c r="G264" s="120">
        <v>1</v>
      </c>
      <c r="H264" s="218"/>
      <c r="I264" s="121">
        <f>CalcPoints(G264)</f>
        <v>4</v>
      </c>
    </row>
    <row r="265" spans="1:9" ht="12.75" thickBot="1">
      <c r="A265" s="77"/>
      <c r="B265" s="177"/>
      <c r="C265" s="75">
        <v>6</v>
      </c>
      <c r="D265" s="213" t="str">
        <f>IF(HomeTeam!J29="","",HomeTeam!J29)</f>
        <v>Christopher Mason</v>
      </c>
      <c r="E265" s="214"/>
      <c r="F265" s="123">
        <v>16.4</v>
      </c>
      <c r="G265" s="124"/>
      <c r="H265" s="219"/>
      <c r="I265" s="122">
        <f>CalcPoints(G265)</f>
      </c>
    </row>
    <row r="266" spans="1:9" ht="12">
      <c r="A266" s="79"/>
      <c r="B266" s="80"/>
      <c r="C266" s="80"/>
      <c r="D266" s="81"/>
      <c r="E266" s="81"/>
      <c r="F266" s="80"/>
      <c r="G266" s="80" t="s">
        <v>13</v>
      </c>
      <c r="H266" s="84">
        <f>IF(SUM(H260:H262,H254:H256,H248:H250,H242:H244,H236:H238,H230:H232,H224:H226,H218:H220)=0,"",SUM(H260:H262,H254:H256,H248:H250,H242:H244,H236:H238,H230:H232,H224:H226,H218:H220))</f>
        <v>31</v>
      </c>
      <c r="I266" s="85">
        <f>IF(SUM(I263:I265,I257:I259,I251:I253,I245:I247,I239:I241,I233:I235,I227:I229,I221:I223)=0,"",SUM(I263:I265,I257:I259,I251:I253,I245:I247,I239:I241,I233:I235,I227:I229,I221:I223))</f>
        <v>49</v>
      </c>
    </row>
    <row r="267" spans="1:9" ht="12">
      <c r="A267" s="79"/>
      <c r="B267" s="80"/>
      <c r="C267" s="80"/>
      <c r="D267" s="81"/>
      <c r="E267" s="81"/>
      <c r="F267" s="80"/>
      <c r="G267" s="80" t="s">
        <v>14</v>
      </c>
      <c r="H267" s="86">
        <f>H213</f>
        <v>133</v>
      </c>
      <c r="I267" s="87">
        <f>I213</f>
        <v>146</v>
      </c>
    </row>
    <row r="268" spans="1:9" ht="12.75" thickBot="1">
      <c r="A268" s="82"/>
      <c r="B268" s="83"/>
      <c r="C268" s="83"/>
      <c r="D268" s="78"/>
      <c r="E268" s="78"/>
      <c r="F268" s="83"/>
      <c r="G268" s="83" t="s">
        <v>20</v>
      </c>
      <c r="H268" s="88">
        <f>IF(SUM(H266:H267)=0,"",SUM(H266:H267))</f>
        <v>164</v>
      </c>
      <c r="I268" s="89">
        <f>IF(SUM(I266:I267)=0,"",SUM(I266:I267))</f>
        <v>195</v>
      </c>
    </row>
    <row r="270" spans="1:9" ht="12.75" customHeight="1">
      <c r="A270" s="230" t="s">
        <v>18</v>
      </c>
      <c r="B270" s="230"/>
      <c r="C270" s="230"/>
      <c r="D270" s="230"/>
      <c r="E270" s="230"/>
      <c r="F270" s="230"/>
      <c r="G270" s="230"/>
      <c r="H270" s="230"/>
      <c r="I270" s="230"/>
    </row>
    <row r="271" spans="1:9" ht="15.75" thickBot="1">
      <c r="A271" s="109"/>
      <c r="B271" s="109"/>
      <c r="C271" s="109"/>
      <c r="E271" s="110"/>
      <c r="F271" s="109"/>
      <c r="G271" s="109"/>
      <c r="H271" s="109"/>
      <c r="I271" s="109"/>
    </row>
    <row r="272" spans="1:9" ht="15">
      <c r="A272" s="52" t="s">
        <v>0</v>
      </c>
      <c r="B272" s="53" t="s">
        <v>1</v>
      </c>
      <c r="C272" s="53" t="s">
        <v>2</v>
      </c>
      <c r="D272" s="222" t="s">
        <v>3</v>
      </c>
      <c r="E272" s="223"/>
      <c r="F272" s="53" t="s">
        <v>4</v>
      </c>
      <c r="G272" s="53" t="s">
        <v>5</v>
      </c>
      <c r="H272" s="220" t="s">
        <v>6</v>
      </c>
      <c r="I272" s="221"/>
    </row>
    <row r="273" spans="1:9" ht="15.75" thickBot="1">
      <c r="A273" s="54"/>
      <c r="B273" s="55"/>
      <c r="C273" s="56"/>
      <c r="D273" s="57"/>
      <c r="E273" s="58"/>
      <c r="F273" s="56"/>
      <c r="G273" s="65"/>
      <c r="H273" s="66"/>
      <c r="I273" s="67"/>
    </row>
    <row r="274" spans="1:9" ht="15">
      <c r="A274" s="59"/>
      <c r="B274" s="167" t="str">
        <f>AwayTeam!$C$4</f>
        <v>City of Belfast</v>
      </c>
      <c r="C274" s="60"/>
      <c r="D274" s="211" t="str">
        <f>IF(AwayTeam!D30="","",AwayTeam!D30)</f>
        <v>Chloe Young</v>
      </c>
      <c r="E274" s="212"/>
      <c r="F274" s="225" t="s">
        <v>167</v>
      </c>
      <c r="G274" s="181">
        <v>1</v>
      </c>
      <c r="H274" s="184">
        <f>CalcRelayPoints(G274)</f>
        <v>7</v>
      </c>
      <c r="I274" s="196"/>
    </row>
    <row r="275" spans="1:9" ht="15">
      <c r="A275" s="59">
        <v>37</v>
      </c>
      <c r="B275" s="168"/>
      <c r="C275" s="60">
        <v>3</v>
      </c>
      <c r="D275" s="203" t="str">
        <f>IF(AwayTeam!D31="","",AwayTeam!D31)</f>
        <v>Samuel Bajorek</v>
      </c>
      <c r="E275" s="204"/>
      <c r="F275" s="226"/>
      <c r="G275" s="182"/>
      <c r="H275" s="185"/>
      <c r="I275" s="191"/>
    </row>
    <row r="276" spans="1:9" ht="15">
      <c r="A276" s="59"/>
      <c r="B276" s="168"/>
      <c r="C276" s="60"/>
      <c r="D276" s="203" t="str">
        <f>IF(AwayTeam!D32="","",AwayTeam!D32)</f>
        <v>Maisie Bowden</v>
      </c>
      <c r="E276" s="204"/>
      <c r="F276" s="226"/>
      <c r="G276" s="182"/>
      <c r="H276" s="185"/>
      <c r="I276" s="191"/>
    </row>
    <row r="277" spans="1:9" ht="15">
      <c r="A277" s="59" t="s">
        <v>7</v>
      </c>
      <c r="B277" s="169"/>
      <c r="C277" s="61"/>
      <c r="D277" s="203" t="str">
        <f>IF(AwayTeam!D33="","",AwayTeam!D33)</f>
        <v>Jake Heatherington</v>
      </c>
      <c r="E277" s="204"/>
      <c r="F277" s="227"/>
      <c r="G277" s="183"/>
      <c r="H277" s="186"/>
      <c r="I277" s="192"/>
    </row>
    <row r="278" spans="1:9" ht="15">
      <c r="A278" s="59"/>
      <c r="B278" s="170" t="str">
        <f>HomeTeam!$C$4</f>
        <v>LeCale</v>
      </c>
      <c r="C278" s="60"/>
      <c r="D278" s="203" t="str">
        <f>IF(HomeTeam!D30="","",HomeTeam!D30)</f>
        <v>Mark Knight</v>
      </c>
      <c r="E278" s="204"/>
      <c r="F278" s="228" t="s">
        <v>168</v>
      </c>
      <c r="G278" s="178">
        <f>IF(G274="","",IF(G274=1,2,1))</f>
        <v>2</v>
      </c>
      <c r="H278" s="187"/>
      <c r="I278" s="178">
        <f>CalcRelayPoints(G278)</f>
        <v>3</v>
      </c>
    </row>
    <row r="279" spans="1:9" ht="15">
      <c r="A279" s="59"/>
      <c r="B279" s="168"/>
      <c r="C279" s="60">
        <v>4</v>
      </c>
      <c r="D279" s="203" t="str">
        <f>IF(HomeTeam!D31="","",HomeTeam!D31)</f>
        <v>Molly Lundy</v>
      </c>
      <c r="E279" s="204"/>
      <c r="F279" s="226"/>
      <c r="G279" s="179"/>
      <c r="H279" s="188"/>
      <c r="I279" s="179"/>
    </row>
    <row r="280" spans="1:9" ht="15">
      <c r="A280" s="59"/>
      <c r="B280" s="168"/>
      <c r="C280" s="60"/>
      <c r="D280" s="203" t="str">
        <f>IF(HomeTeam!D32="","",HomeTeam!D32)</f>
        <v>Enya Calrke</v>
      </c>
      <c r="E280" s="204"/>
      <c r="F280" s="226"/>
      <c r="G280" s="179"/>
      <c r="H280" s="188"/>
      <c r="I280" s="179"/>
    </row>
    <row r="281" spans="1:9" ht="15.75" thickBot="1">
      <c r="A281" s="62"/>
      <c r="B281" s="171"/>
      <c r="C281" s="63"/>
      <c r="D281" s="209" t="str">
        <f>IF(HomeTeam!D33="","",HomeTeam!D33)</f>
        <v>Henry Costello</v>
      </c>
      <c r="E281" s="210"/>
      <c r="F281" s="229"/>
      <c r="G281" s="180"/>
      <c r="H281" s="189"/>
      <c r="I281" s="180"/>
    </row>
    <row r="282" spans="1:9" ht="15.75" thickTop="1">
      <c r="A282" s="59"/>
      <c r="B282" s="167" t="str">
        <f>AwayTeam!$C$4</f>
        <v>City of Belfast</v>
      </c>
      <c r="C282" s="60"/>
      <c r="D282" s="211" t="str">
        <f>IF(AwayTeam!I30="","",AwayTeam!I30)</f>
        <v>Luiseagh Murnaghan</v>
      </c>
      <c r="E282" s="212"/>
      <c r="F282" s="225" t="s">
        <v>170</v>
      </c>
      <c r="G282" s="181">
        <v>2</v>
      </c>
      <c r="H282" s="184">
        <f>CalcRelayPoints(G282)</f>
        <v>3</v>
      </c>
      <c r="I282" s="190"/>
    </row>
    <row r="283" spans="1:9" ht="15">
      <c r="A283" s="59">
        <v>38</v>
      </c>
      <c r="B283" s="168"/>
      <c r="C283" s="60">
        <v>3</v>
      </c>
      <c r="D283" s="203" t="str">
        <f>IF(AwayTeam!I31="","",AwayTeam!I31)</f>
        <v>Jarlath Meenan</v>
      </c>
      <c r="E283" s="204"/>
      <c r="F283" s="226"/>
      <c r="G283" s="182"/>
      <c r="H283" s="185"/>
      <c r="I283" s="191"/>
    </row>
    <row r="284" spans="1:9" ht="15">
      <c r="A284" s="59"/>
      <c r="B284" s="168"/>
      <c r="C284" s="60"/>
      <c r="D284" s="203" t="str">
        <f>IF(AwayTeam!I32="","",AwayTeam!I32)</f>
        <v>Aimee Jackson</v>
      </c>
      <c r="E284" s="204"/>
      <c r="F284" s="226"/>
      <c r="G284" s="182"/>
      <c r="H284" s="185"/>
      <c r="I284" s="191"/>
    </row>
    <row r="285" spans="1:9" ht="15">
      <c r="A285" s="59" t="s">
        <v>10</v>
      </c>
      <c r="B285" s="169"/>
      <c r="C285" s="61"/>
      <c r="D285" s="203" t="str">
        <f>IF(AwayTeam!I33="","",AwayTeam!I33)</f>
        <v>Joe McKay</v>
      </c>
      <c r="E285" s="204"/>
      <c r="F285" s="227"/>
      <c r="G285" s="183"/>
      <c r="H285" s="186"/>
      <c r="I285" s="192"/>
    </row>
    <row r="286" spans="1:9" ht="15">
      <c r="A286" s="59"/>
      <c r="B286" s="170" t="str">
        <f>HomeTeam!$C$4</f>
        <v>LeCale</v>
      </c>
      <c r="C286" s="60"/>
      <c r="D286" s="203" t="str">
        <f>IF(HomeTeam!I30="","",HomeTeam!I30)</f>
        <v>Aidan Mallet</v>
      </c>
      <c r="E286" s="204"/>
      <c r="F286" s="228" t="s">
        <v>169</v>
      </c>
      <c r="G286" s="178">
        <v>1</v>
      </c>
      <c r="H286" s="187"/>
      <c r="I286" s="178">
        <f>CalcRelayPoints(G286)</f>
        <v>7</v>
      </c>
    </row>
    <row r="287" spans="1:9" ht="15">
      <c r="A287" s="59"/>
      <c r="B287" s="168"/>
      <c r="C287" s="60">
        <v>4</v>
      </c>
      <c r="D287" s="203" t="str">
        <f>IF(HomeTeam!I31="","",HomeTeam!I31)</f>
        <v>Charlotte Savage</v>
      </c>
      <c r="E287" s="204"/>
      <c r="F287" s="226"/>
      <c r="G287" s="179"/>
      <c r="H287" s="188"/>
      <c r="I287" s="179"/>
    </row>
    <row r="288" spans="1:9" ht="15.75" customHeight="1">
      <c r="A288" s="59"/>
      <c r="B288" s="168"/>
      <c r="C288" s="60"/>
      <c r="D288" s="203" t="str">
        <f>IF(HomeTeam!I32="","",HomeTeam!I32)</f>
        <v>Olivia Miskelly</v>
      </c>
      <c r="E288" s="204"/>
      <c r="F288" s="226"/>
      <c r="G288" s="179"/>
      <c r="H288" s="188"/>
      <c r="I288" s="179"/>
    </row>
    <row r="289" spans="1:9" ht="15.75" thickBot="1">
      <c r="A289" s="62"/>
      <c r="B289" s="171"/>
      <c r="C289" s="63"/>
      <c r="D289" s="209" t="str">
        <f>IF(HomeTeam!I33="","",HomeTeam!I33)</f>
        <v>Niall Mc Cauley</v>
      </c>
      <c r="E289" s="210"/>
      <c r="F289" s="229"/>
      <c r="G289" s="180"/>
      <c r="H289" s="189"/>
      <c r="I289" s="180"/>
    </row>
    <row r="290" spans="1:9" ht="15.75" thickTop="1">
      <c r="A290" s="59"/>
      <c r="B290" s="167" t="str">
        <f>AwayTeam!$C$4</f>
        <v>City of Belfast</v>
      </c>
      <c r="C290" s="64"/>
      <c r="D290" s="211" t="str">
        <f>IF(AwayTeam!D34="","",AwayTeam!D34)</f>
        <v>Izem Kazanci</v>
      </c>
      <c r="E290" s="212"/>
      <c r="F290" s="225" t="s">
        <v>172</v>
      </c>
      <c r="G290" s="181">
        <v>2</v>
      </c>
      <c r="H290" s="184">
        <f>CalcRelayPoints(G290)</f>
        <v>3</v>
      </c>
      <c r="I290" s="190"/>
    </row>
    <row r="291" spans="1:9" ht="15">
      <c r="A291" s="59">
        <v>39</v>
      </c>
      <c r="B291" s="168"/>
      <c r="C291" s="60">
        <v>3</v>
      </c>
      <c r="D291" s="203" t="str">
        <f>IF(AwayTeam!D35="","",AwayTeam!D35)</f>
        <v>Jane Kane</v>
      </c>
      <c r="E291" s="204"/>
      <c r="F291" s="226"/>
      <c r="G291" s="182"/>
      <c r="H291" s="185"/>
      <c r="I291" s="191"/>
    </row>
    <row r="292" spans="1:9" ht="15">
      <c r="A292" s="59"/>
      <c r="B292" s="168"/>
      <c r="C292" s="60"/>
      <c r="D292" s="203" t="str">
        <f>IF(AwayTeam!D36="","",AwayTeam!D36)</f>
        <v>Alex Holmes</v>
      </c>
      <c r="E292" s="204"/>
      <c r="F292" s="226"/>
      <c r="G292" s="182"/>
      <c r="H292" s="185"/>
      <c r="I292" s="191"/>
    </row>
    <row r="293" spans="1:9" ht="15">
      <c r="A293" s="59" t="s">
        <v>11</v>
      </c>
      <c r="B293" s="169"/>
      <c r="C293" s="61"/>
      <c r="D293" s="203" t="str">
        <f>IF(AwayTeam!D37="","",AwayTeam!D37)</f>
        <v>Toby Thompson</v>
      </c>
      <c r="E293" s="204"/>
      <c r="F293" s="227"/>
      <c r="G293" s="183"/>
      <c r="H293" s="186"/>
      <c r="I293" s="192"/>
    </row>
    <row r="294" spans="1:9" ht="15">
      <c r="A294" s="59"/>
      <c r="B294" s="170" t="str">
        <f>HomeTeam!$C$4</f>
        <v>LeCale</v>
      </c>
      <c r="C294" s="60"/>
      <c r="D294" s="203" t="str">
        <f>IF(HomeTeam!D34="","",HomeTeam!D34)</f>
        <v>Thomas Hanlon</v>
      </c>
      <c r="E294" s="204"/>
      <c r="F294" s="228" t="s">
        <v>171</v>
      </c>
      <c r="G294" s="178">
        <v>1</v>
      </c>
      <c r="H294" s="187"/>
      <c r="I294" s="178">
        <f>CalcRelayPoints(G294)</f>
        <v>7</v>
      </c>
    </row>
    <row r="295" spans="1:9" ht="15">
      <c r="A295" s="59"/>
      <c r="B295" s="168"/>
      <c r="C295" s="60">
        <v>4</v>
      </c>
      <c r="D295" s="203" t="str">
        <f>IF(HomeTeam!D35="","",HomeTeam!D35)</f>
        <v>Emily Burns</v>
      </c>
      <c r="E295" s="204"/>
      <c r="F295" s="226"/>
      <c r="G295" s="179"/>
      <c r="H295" s="188"/>
      <c r="I295" s="179"/>
    </row>
    <row r="296" spans="1:9" ht="15">
      <c r="A296" s="59"/>
      <c r="B296" s="168"/>
      <c r="C296" s="60"/>
      <c r="D296" s="203" t="str">
        <f>IF(HomeTeam!D36="","",HomeTeam!D36)</f>
        <v>Amy Quinn</v>
      </c>
      <c r="E296" s="204"/>
      <c r="F296" s="226"/>
      <c r="G296" s="179"/>
      <c r="H296" s="188"/>
      <c r="I296" s="179"/>
    </row>
    <row r="297" spans="1:9" ht="15.75" thickBot="1">
      <c r="A297" s="62"/>
      <c r="B297" s="171"/>
      <c r="C297" s="63"/>
      <c r="D297" s="209" t="str">
        <f>IF(HomeTeam!D37="","",HomeTeam!D37)</f>
        <v>Fiontan Rogers</v>
      </c>
      <c r="E297" s="210"/>
      <c r="F297" s="229"/>
      <c r="G297" s="180"/>
      <c r="H297" s="189"/>
      <c r="I297" s="180"/>
    </row>
    <row r="298" spans="1:9" ht="15.75" thickTop="1">
      <c r="A298" s="59"/>
      <c r="B298" s="167" t="str">
        <f>AwayTeam!$C$4</f>
        <v>City of Belfast</v>
      </c>
      <c r="C298" s="64"/>
      <c r="D298" s="211" t="str">
        <f>IF(AwayTeam!I34="","",AwayTeam!I34)</f>
        <v>Ann Sweetman</v>
      </c>
      <c r="E298" s="212"/>
      <c r="F298" s="225" t="s">
        <v>174</v>
      </c>
      <c r="G298" s="181">
        <v>2</v>
      </c>
      <c r="H298" s="184">
        <f>CalcRelayPoints(G298)</f>
        <v>3</v>
      </c>
      <c r="I298" s="190"/>
    </row>
    <row r="299" spans="1:9" ht="15">
      <c r="A299" s="59">
        <v>40</v>
      </c>
      <c r="B299" s="168"/>
      <c r="C299" s="60">
        <v>3</v>
      </c>
      <c r="D299" s="203" t="str">
        <f>IF(AwayTeam!I35="","",AwayTeam!I35)</f>
        <v>Max Whiteley</v>
      </c>
      <c r="E299" s="204"/>
      <c r="F299" s="226"/>
      <c r="G299" s="182"/>
      <c r="H299" s="185"/>
      <c r="I299" s="191"/>
    </row>
    <row r="300" spans="1:9" ht="15">
      <c r="A300" s="59"/>
      <c r="B300" s="168"/>
      <c r="C300" s="60"/>
      <c r="D300" s="203" t="str">
        <f>IF(AwayTeam!I36="","",AwayTeam!I36)</f>
        <v>Darya Dulseva</v>
      </c>
      <c r="E300" s="204"/>
      <c r="F300" s="226"/>
      <c r="G300" s="182"/>
      <c r="H300" s="185"/>
      <c r="I300" s="191"/>
    </row>
    <row r="301" spans="1:9" ht="15">
      <c r="A301" s="59" t="s">
        <v>12</v>
      </c>
      <c r="B301" s="169"/>
      <c r="C301" s="61"/>
      <c r="D301" s="203" t="str">
        <f>IF(AwayTeam!I37="","",AwayTeam!I37)</f>
        <v>Ruaridh Davis</v>
      </c>
      <c r="E301" s="204"/>
      <c r="F301" s="227"/>
      <c r="G301" s="183"/>
      <c r="H301" s="186"/>
      <c r="I301" s="192"/>
    </row>
    <row r="302" spans="1:9" ht="15">
      <c r="A302" s="59"/>
      <c r="B302" s="170" t="str">
        <f>HomeTeam!$C$4</f>
        <v>LeCale</v>
      </c>
      <c r="C302" s="60"/>
      <c r="D302" s="203" t="str">
        <f>IF(HomeTeam!I34="","",HomeTeam!I34)</f>
        <v>Jack Tindal</v>
      </c>
      <c r="E302" s="204"/>
      <c r="F302" s="228" t="s">
        <v>173</v>
      </c>
      <c r="G302" s="178">
        <v>1</v>
      </c>
      <c r="H302" s="193"/>
      <c r="I302" s="178">
        <f>CalcRelayPoints(G302)</f>
        <v>7</v>
      </c>
    </row>
    <row r="303" spans="1:9" ht="15">
      <c r="A303" s="59"/>
      <c r="B303" s="168"/>
      <c r="C303" s="60">
        <v>4</v>
      </c>
      <c r="D303" s="203" t="str">
        <f>IF(HomeTeam!I35="","",HomeTeam!I35)</f>
        <v>Catriona Clarke</v>
      </c>
      <c r="E303" s="204"/>
      <c r="F303" s="226"/>
      <c r="G303" s="179"/>
      <c r="H303" s="194"/>
      <c r="I303" s="179"/>
    </row>
    <row r="304" spans="1:9" ht="15">
      <c r="A304" s="59"/>
      <c r="B304" s="168"/>
      <c r="C304" s="60"/>
      <c r="D304" s="203" t="str">
        <f>IF(HomeTeam!I36="","",HomeTeam!I36)</f>
        <v>Bebhionn Rogan</v>
      </c>
      <c r="E304" s="204"/>
      <c r="F304" s="226"/>
      <c r="G304" s="179"/>
      <c r="H304" s="194"/>
      <c r="I304" s="179"/>
    </row>
    <row r="305" spans="1:9" ht="15.75" thickBot="1">
      <c r="A305" s="62"/>
      <c r="B305" s="171"/>
      <c r="C305" s="63"/>
      <c r="D305" s="209" t="str">
        <f>IF(HomeTeam!I37="","",HomeTeam!I37)</f>
        <v>Adam Colgan</v>
      </c>
      <c r="E305" s="210"/>
      <c r="F305" s="229"/>
      <c r="G305" s="180"/>
      <c r="H305" s="195"/>
      <c r="I305" s="180"/>
    </row>
    <row r="306" spans="1:9" ht="15.75" thickTop="1">
      <c r="A306" s="112"/>
      <c r="B306" s="91"/>
      <c r="C306" s="91"/>
      <c r="D306" s="113"/>
      <c r="E306" s="113"/>
      <c r="F306" s="91"/>
      <c r="G306" s="90" t="s">
        <v>13</v>
      </c>
      <c r="H306" s="91">
        <f>IF(SUM(H298,H290,H282,H274)=0,"",SUM(H298,H290,H282,H274))</f>
        <v>16</v>
      </c>
      <c r="I306" s="92">
        <f>IF(SUM(I302,I294,I286,I278)=0,"",SUM(I302,I294,I286,I278))</f>
        <v>24</v>
      </c>
    </row>
    <row r="307" spans="1:9" ht="15">
      <c r="A307" s="112"/>
      <c r="B307" s="91"/>
      <c r="C307" s="91"/>
      <c r="D307" s="113"/>
      <c r="E307" s="113"/>
      <c r="F307" s="91"/>
      <c r="G307" s="90" t="s">
        <v>16</v>
      </c>
      <c r="H307" s="91">
        <f>H268</f>
        <v>164</v>
      </c>
      <c r="I307" s="92">
        <f>I268</f>
        <v>195</v>
      </c>
    </row>
    <row r="308" spans="1:9" ht="15.75" thickBot="1">
      <c r="A308" s="114"/>
      <c r="B308" s="65"/>
      <c r="C308" s="65"/>
      <c r="D308" s="57"/>
      <c r="E308" s="57"/>
      <c r="F308" s="65"/>
      <c r="G308" s="93" t="s">
        <v>19</v>
      </c>
      <c r="H308" s="65">
        <f>IF(SUM(H306:H307)=0,"",SUM(H306:H307))</f>
        <v>180</v>
      </c>
      <c r="I308" s="67">
        <f>IF(SUM(I306:I307)=0,"",SUM(I306:I307))</f>
        <v>219</v>
      </c>
    </row>
  </sheetData>
  <sheetProtection formatCells="0" formatColumns="0" selectLockedCells="1"/>
  <mergeCells count="483">
    <mergeCell ref="H257:H259"/>
    <mergeCell ref="I260:I262"/>
    <mergeCell ref="H263:H265"/>
    <mergeCell ref="H245:H247"/>
    <mergeCell ref="I248:I250"/>
    <mergeCell ref="H251:H253"/>
    <mergeCell ref="I254:I256"/>
    <mergeCell ref="H233:H235"/>
    <mergeCell ref="I236:I238"/>
    <mergeCell ref="H239:H241"/>
    <mergeCell ref="I242:I244"/>
    <mergeCell ref="H221:H223"/>
    <mergeCell ref="I224:I226"/>
    <mergeCell ref="H227:H229"/>
    <mergeCell ref="I230:I232"/>
    <mergeCell ref="H202:H204"/>
    <mergeCell ref="I205:I207"/>
    <mergeCell ref="H208:H210"/>
    <mergeCell ref="I218:I220"/>
    <mergeCell ref="H217:I217"/>
    <mergeCell ref="H190:H192"/>
    <mergeCell ref="I193:I195"/>
    <mergeCell ref="H196:H198"/>
    <mergeCell ref="I199:I201"/>
    <mergeCell ref="H178:H180"/>
    <mergeCell ref="I181:I183"/>
    <mergeCell ref="H184:H186"/>
    <mergeCell ref="I187:I189"/>
    <mergeCell ref="H166:H168"/>
    <mergeCell ref="I169:I171"/>
    <mergeCell ref="H172:H174"/>
    <mergeCell ref="I175:I177"/>
    <mergeCell ref="H147:H149"/>
    <mergeCell ref="I150:I152"/>
    <mergeCell ref="H153:H155"/>
    <mergeCell ref="I163:I165"/>
    <mergeCell ref="H162:I162"/>
    <mergeCell ref="H135:H137"/>
    <mergeCell ref="I138:I140"/>
    <mergeCell ref="H141:H143"/>
    <mergeCell ref="I144:I146"/>
    <mergeCell ref="H123:H125"/>
    <mergeCell ref="I126:I128"/>
    <mergeCell ref="H129:H131"/>
    <mergeCell ref="I132:I134"/>
    <mergeCell ref="H111:H113"/>
    <mergeCell ref="I114:I116"/>
    <mergeCell ref="H117:H119"/>
    <mergeCell ref="I120:I122"/>
    <mergeCell ref="I89:I91"/>
    <mergeCell ref="H92:H94"/>
    <mergeCell ref="I95:I97"/>
    <mergeCell ref="H98:H100"/>
    <mergeCell ref="I77:I79"/>
    <mergeCell ref="H80:H82"/>
    <mergeCell ref="I83:I85"/>
    <mergeCell ref="H86:H88"/>
    <mergeCell ref="I65:I67"/>
    <mergeCell ref="H68:H70"/>
    <mergeCell ref="I71:I73"/>
    <mergeCell ref="H74:H76"/>
    <mergeCell ref="I53:I55"/>
    <mergeCell ref="H56:H58"/>
    <mergeCell ref="I59:I61"/>
    <mergeCell ref="H62:H64"/>
    <mergeCell ref="I298:I301"/>
    <mergeCell ref="H302:H305"/>
    <mergeCell ref="H290:H293"/>
    <mergeCell ref="I294:I297"/>
    <mergeCell ref="H298:H301"/>
    <mergeCell ref="I302:I305"/>
    <mergeCell ref="I290:I293"/>
    <mergeCell ref="H294:H297"/>
    <mergeCell ref="A10:I10"/>
    <mergeCell ref="F294:F297"/>
    <mergeCell ref="F298:F301"/>
    <mergeCell ref="F302:F305"/>
    <mergeCell ref="F278:F281"/>
    <mergeCell ref="F282:F285"/>
    <mergeCell ref="F286:F289"/>
    <mergeCell ref="F290:F293"/>
    <mergeCell ref="F34:F37"/>
    <mergeCell ref="F38:F41"/>
    <mergeCell ref="F42:F45"/>
    <mergeCell ref="F274:F277"/>
    <mergeCell ref="A270:I270"/>
    <mergeCell ref="A215:I215"/>
    <mergeCell ref="A160:I160"/>
    <mergeCell ref="A105:I105"/>
    <mergeCell ref="A50:I50"/>
    <mergeCell ref="D275:E275"/>
    <mergeCell ref="D276:E276"/>
    <mergeCell ref="D277:E277"/>
    <mergeCell ref="F18:F21"/>
    <mergeCell ref="F22:F25"/>
    <mergeCell ref="F26:F29"/>
    <mergeCell ref="F30:F33"/>
    <mergeCell ref="D22:E22"/>
    <mergeCell ref="D23:E23"/>
    <mergeCell ref="D18:E18"/>
    <mergeCell ref="D19:E19"/>
    <mergeCell ref="D20:E20"/>
    <mergeCell ref="D21:E21"/>
    <mergeCell ref="D12:E12"/>
    <mergeCell ref="H12:I12"/>
    <mergeCell ref="D14:E14"/>
    <mergeCell ref="D15:E15"/>
    <mergeCell ref="G14:G17"/>
    <mergeCell ref="H14:H17"/>
    <mergeCell ref="D16:E16"/>
    <mergeCell ref="D17:E17"/>
    <mergeCell ref="F14:F17"/>
    <mergeCell ref="I14:I17"/>
    <mergeCell ref="D303:E303"/>
    <mergeCell ref="D304:E304"/>
    <mergeCell ref="D305:E305"/>
    <mergeCell ref="D299:E299"/>
    <mergeCell ref="D300:E300"/>
    <mergeCell ref="D301:E301"/>
    <mergeCell ref="D302:E302"/>
    <mergeCell ref="D295:E295"/>
    <mergeCell ref="D296:E296"/>
    <mergeCell ref="D297:E297"/>
    <mergeCell ref="D298:E298"/>
    <mergeCell ref="D291:E291"/>
    <mergeCell ref="D292:E292"/>
    <mergeCell ref="D293:E293"/>
    <mergeCell ref="D294:E294"/>
    <mergeCell ref="D287:E287"/>
    <mergeCell ref="D288:E288"/>
    <mergeCell ref="D289:E289"/>
    <mergeCell ref="D290:E290"/>
    <mergeCell ref="D283:E283"/>
    <mergeCell ref="D284:E284"/>
    <mergeCell ref="D285:E285"/>
    <mergeCell ref="D286:E286"/>
    <mergeCell ref="D282:E282"/>
    <mergeCell ref="D278:E278"/>
    <mergeCell ref="D171:E171"/>
    <mergeCell ref="D172:E172"/>
    <mergeCell ref="D173:E173"/>
    <mergeCell ref="D262:E262"/>
    <mergeCell ref="D263:E263"/>
    <mergeCell ref="D248:E248"/>
    <mergeCell ref="D249:E249"/>
    <mergeCell ref="D250:E250"/>
    <mergeCell ref="D281:E281"/>
    <mergeCell ref="D264:E264"/>
    <mergeCell ref="D265:E265"/>
    <mergeCell ref="D258:E258"/>
    <mergeCell ref="D259:E259"/>
    <mergeCell ref="D260:E260"/>
    <mergeCell ref="D261:E261"/>
    <mergeCell ref="D279:E279"/>
    <mergeCell ref="D274:E274"/>
    <mergeCell ref="D272:E272"/>
    <mergeCell ref="D252:E252"/>
    <mergeCell ref="D253:E253"/>
    <mergeCell ref="D251:E251"/>
    <mergeCell ref="D169:E169"/>
    <mergeCell ref="D280:E280"/>
    <mergeCell ref="D232:E232"/>
    <mergeCell ref="D233:E233"/>
    <mergeCell ref="D234:E234"/>
    <mergeCell ref="D235:E235"/>
    <mergeCell ref="D245:E245"/>
    <mergeCell ref="D147:E147"/>
    <mergeCell ref="D148:E148"/>
    <mergeCell ref="D149:E149"/>
    <mergeCell ref="D150:E150"/>
    <mergeCell ref="D170:E170"/>
    <mergeCell ref="D244:E244"/>
    <mergeCell ref="D230:E230"/>
    <mergeCell ref="D231:E231"/>
    <mergeCell ref="D224:E224"/>
    <mergeCell ref="D225:E225"/>
    <mergeCell ref="D246:E246"/>
    <mergeCell ref="D247:E247"/>
    <mergeCell ref="D155:E155"/>
    <mergeCell ref="D163:E163"/>
    <mergeCell ref="D162:E162"/>
    <mergeCell ref="D168:E168"/>
    <mergeCell ref="D240:E240"/>
    <mergeCell ref="D241:E241"/>
    <mergeCell ref="D228:E228"/>
    <mergeCell ref="D229:E229"/>
    <mergeCell ref="D254:E254"/>
    <mergeCell ref="D255:E255"/>
    <mergeCell ref="D256:E256"/>
    <mergeCell ref="D257:E257"/>
    <mergeCell ref="D236:E236"/>
    <mergeCell ref="D237:E237"/>
    <mergeCell ref="D238:E238"/>
    <mergeCell ref="D239:E239"/>
    <mergeCell ref="D242:E242"/>
    <mergeCell ref="D243:E243"/>
    <mergeCell ref="D226:E226"/>
    <mergeCell ref="D227:E227"/>
    <mergeCell ref="D220:E220"/>
    <mergeCell ref="D221:E221"/>
    <mergeCell ref="D222:E222"/>
    <mergeCell ref="D223:E223"/>
    <mergeCell ref="D210:E210"/>
    <mergeCell ref="D217:E217"/>
    <mergeCell ref="D218:E218"/>
    <mergeCell ref="D219:E219"/>
    <mergeCell ref="D206:E206"/>
    <mergeCell ref="D207:E207"/>
    <mergeCell ref="D208:E208"/>
    <mergeCell ref="D209:E209"/>
    <mergeCell ref="D203:E203"/>
    <mergeCell ref="D204:E204"/>
    <mergeCell ref="D205:E205"/>
    <mergeCell ref="D194:E194"/>
    <mergeCell ref="D195:E195"/>
    <mergeCell ref="D200:E200"/>
    <mergeCell ref="D201:E201"/>
    <mergeCell ref="D152:E152"/>
    <mergeCell ref="D153:E153"/>
    <mergeCell ref="D154:E154"/>
    <mergeCell ref="H272:I272"/>
    <mergeCell ref="D176:E176"/>
    <mergeCell ref="D177:E177"/>
    <mergeCell ref="D178:E178"/>
    <mergeCell ref="D179:E179"/>
    <mergeCell ref="D180:E180"/>
    <mergeCell ref="D196:E196"/>
    <mergeCell ref="D186:E186"/>
    <mergeCell ref="D187:E187"/>
    <mergeCell ref="D183:E183"/>
    <mergeCell ref="D182:E182"/>
    <mergeCell ref="D184:E184"/>
    <mergeCell ref="D185:E185"/>
    <mergeCell ref="D192:E192"/>
    <mergeCell ref="D193:E193"/>
    <mergeCell ref="D202:E202"/>
    <mergeCell ref="D188:E188"/>
    <mergeCell ref="D189:E189"/>
    <mergeCell ref="D190:E190"/>
    <mergeCell ref="D191:E191"/>
    <mergeCell ref="D197:E197"/>
    <mergeCell ref="D198:E198"/>
    <mergeCell ref="D199:E199"/>
    <mergeCell ref="D144:E144"/>
    <mergeCell ref="D145:E145"/>
    <mergeCell ref="D146:E146"/>
    <mergeCell ref="D175:E175"/>
    <mergeCell ref="D164:E164"/>
    <mergeCell ref="D165:E165"/>
    <mergeCell ref="D166:E166"/>
    <mergeCell ref="D167:E167"/>
    <mergeCell ref="D174:E174"/>
    <mergeCell ref="D151:E151"/>
    <mergeCell ref="D139:E139"/>
    <mergeCell ref="D140:E140"/>
    <mergeCell ref="D141:E141"/>
    <mergeCell ref="D142:E142"/>
    <mergeCell ref="D143:E143"/>
    <mergeCell ref="D135:E135"/>
    <mergeCell ref="D136:E136"/>
    <mergeCell ref="D137:E137"/>
    <mergeCell ref="D138:E138"/>
    <mergeCell ref="D131:E131"/>
    <mergeCell ref="D132:E132"/>
    <mergeCell ref="D133:E133"/>
    <mergeCell ref="D134:E134"/>
    <mergeCell ref="D127:E127"/>
    <mergeCell ref="D128:E128"/>
    <mergeCell ref="D129:E129"/>
    <mergeCell ref="D130:E130"/>
    <mergeCell ref="D123:E123"/>
    <mergeCell ref="D124:E124"/>
    <mergeCell ref="D125:E125"/>
    <mergeCell ref="D126:E126"/>
    <mergeCell ref="D119:E119"/>
    <mergeCell ref="D120:E120"/>
    <mergeCell ref="D121:E121"/>
    <mergeCell ref="D122:E122"/>
    <mergeCell ref="D115:E115"/>
    <mergeCell ref="D116:E116"/>
    <mergeCell ref="D117:E117"/>
    <mergeCell ref="D118:E118"/>
    <mergeCell ref="D111:E111"/>
    <mergeCell ref="D112:E112"/>
    <mergeCell ref="D113:E113"/>
    <mergeCell ref="D114:E114"/>
    <mergeCell ref="H107:I107"/>
    <mergeCell ref="D108:E108"/>
    <mergeCell ref="D109:E109"/>
    <mergeCell ref="D110:E110"/>
    <mergeCell ref="D107:E107"/>
    <mergeCell ref="I108:I110"/>
    <mergeCell ref="D97:E97"/>
    <mergeCell ref="D98:E98"/>
    <mergeCell ref="D99:E99"/>
    <mergeCell ref="D100:E100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1:E81"/>
    <mergeCell ref="D82:E82"/>
    <mergeCell ref="D83:E83"/>
    <mergeCell ref="D84:E84"/>
    <mergeCell ref="D77:E77"/>
    <mergeCell ref="D78:E78"/>
    <mergeCell ref="D79:E79"/>
    <mergeCell ref="D80:E80"/>
    <mergeCell ref="D73:E73"/>
    <mergeCell ref="D74:E74"/>
    <mergeCell ref="D75:E75"/>
    <mergeCell ref="D76:E76"/>
    <mergeCell ref="D69:E69"/>
    <mergeCell ref="D70:E70"/>
    <mergeCell ref="D71:E71"/>
    <mergeCell ref="D72:E72"/>
    <mergeCell ref="D67:E67"/>
    <mergeCell ref="D68:E68"/>
    <mergeCell ref="D61:E61"/>
    <mergeCell ref="D62:E62"/>
    <mergeCell ref="D63:E63"/>
    <mergeCell ref="D64:E64"/>
    <mergeCell ref="D58:E58"/>
    <mergeCell ref="D59:E59"/>
    <mergeCell ref="D60:E60"/>
    <mergeCell ref="D56:E56"/>
    <mergeCell ref="D65:E65"/>
    <mergeCell ref="D66:E66"/>
    <mergeCell ref="D28:E28"/>
    <mergeCell ref="D29:E29"/>
    <mergeCell ref="D30:E30"/>
    <mergeCell ref="D57:E57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55:E55"/>
    <mergeCell ref="D44:E44"/>
    <mergeCell ref="D45:E45"/>
    <mergeCell ref="D40:E40"/>
    <mergeCell ref="D41:E41"/>
    <mergeCell ref="D42:E42"/>
    <mergeCell ref="D43:E43"/>
    <mergeCell ref="B4:H4"/>
    <mergeCell ref="D52:E52"/>
    <mergeCell ref="D181:E181"/>
    <mergeCell ref="D24:E24"/>
    <mergeCell ref="H52:I52"/>
    <mergeCell ref="D53:E53"/>
    <mergeCell ref="D54:E54"/>
    <mergeCell ref="D25:E25"/>
    <mergeCell ref="D26:E26"/>
    <mergeCell ref="D27:E27"/>
    <mergeCell ref="H274:H277"/>
    <mergeCell ref="G274:G277"/>
    <mergeCell ref="G278:G281"/>
    <mergeCell ref="I278:I281"/>
    <mergeCell ref="I274:I277"/>
    <mergeCell ref="H278:H281"/>
    <mergeCell ref="G298:G301"/>
    <mergeCell ref="G302:G305"/>
    <mergeCell ref="H282:H285"/>
    <mergeCell ref="I286:I289"/>
    <mergeCell ref="G282:G285"/>
    <mergeCell ref="G286:G289"/>
    <mergeCell ref="G290:G293"/>
    <mergeCell ref="G294:G297"/>
    <mergeCell ref="I282:I285"/>
    <mergeCell ref="H286:H289"/>
    <mergeCell ref="G18:G21"/>
    <mergeCell ref="I18:I21"/>
    <mergeCell ref="G22:G25"/>
    <mergeCell ref="H22:H25"/>
    <mergeCell ref="H18:H21"/>
    <mergeCell ref="I22:I25"/>
    <mergeCell ref="H42:H45"/>
    <mergeCell ref="G26:G29"/>
    <mergeCell ref="I26:I29"/>
    <mergeCell ref="G30:G33"/>
    <mergeCell ref="H30:H33"/>
    <mergeCell ref="H26:H29"/>
    <mergeCell ref="I30:I33"/>
    <mergeCell ref="B38:B41"/>
    <mergeCell ref="B42:B45"/>
    <mergeCell ref="G42:G45"/>
    <mergeCell ref="I42:I45"/>
    <mergeCell ref="G34:G37"/>
    <mergeCell ref="I34:I37"/>
    <mergeCell ref="G38:G41"/>
    <mergeCell ref="H38:H41"/>
    <mergeCell ref="H34:H37"/>
    <mergeCell ref="I38:I41"/>
    <mergeCell ref="B14:B17"/>
    <mergeCell ref="B18:B21"/>
    <mergeCell ref="B22:B25"/>
    <mergeCell ref="B26:B29"/>
    <mergeCell ref="B30:B33"/>
    <mergeCell ref="B34:B37"/>
    <mergeCell ref="B95:B97"/>
    <mergeCell ref="B98:B100"/>
    <mergeCell ref="B65:B67"/>
    <mergeCell ref="B68:B70"/>
    <mergeCell ref="B71:B73"/>
    <mergeCell ref="B74:B76"/>
    <mergeCell ref="B77:B79"/>
    <mergeCell ref="B80:B82"/>
    <mergeCell ref="B83:B85"/>
    <mergeCell ref="B86:B88"/>
    <mergeCell ref="B89:B91"/>
    <mergeCell ref="B92:B94"/>
    <mergeCell ref="B53:B55"/>
    <mergeCell ref="B56:B58"/>
    <mergeCell ref="B59:B61"/>
    <mergeCell ref="B62:B64"/>
    <mergeCell ref="B138:B140"/>
    <mergeCell ref="B141:B143"/>
    <mergeCell ref="B108:B110"/>
    <mergeCell ref="B111:B113"/>
    <mergeCell ref="B114:B116"/>
    <mergeCell ref="B117:B119"/>
    <mergeCell ref="B120:B122"/>
    <mergeCell ref="B123:B125"/>
    <mergeCell ref="B126:B128"/>
    <mergeCell ref="B129:B131"/>
    <mergeCell ref="B132:B134"/>
    <mergeCell ref="B135:B137"/>
    <mergeCell ref="B181:B183"/>
    <mergeCell ref="B184:B186"/>
    <mergeCell ref="B144:B146"/>
    <mergeCell ref="B147:B149"/>
    <mergeCell ref="B150:B152"/>
    <mergeCell ref="B153:B155"/>
    <mergeCell ref="B163:B165"/>
    <mergeCell ref="B166:B168"/>
    <mergeCell ref="B205:B207"/>
    <mergeCell ref="B208:B210"/>
    <mergeCell ref="B169:B171"/>
    <mergeCell ref="B172:B174"/>
    <mergeCell ref="B175:B177"/>
    <mergeCell ref="B178:B180"/>
    <mergeCell ref="B187:B189"/>
    <mergeCell ref="B190:B192"/>
    <mergeCell ref="B193:B195"/>
    <mergeCell ref="B196:B198"/>
    <mergeCell ref="B199:B201"/>
    <mergeCell ref="B202:B204"/>
    <mergeCell ref="B260:B262"/>
    <mergeCell ref="B263:B265"/>
    <mergeCell ref="B230:B232"/>
    <mergeCell ref="B233:B235"/>
    <mergeCell ref="B236:B238"/>
    <mergeCell ref="B239:B241"/>
    <mergeCell ref="B242:B244"/>
    <mergeCell ref="B245:B247"/>
    <mergeCell ref="B248:B250"/>
    <mergeCell ref="B251:B253"/>
    <mergeCell ref="B254:B256"/>
    <mergeCell ref="B257:B259"/>
    <mergeCell ref="B218:B220"/>
    <mergeCell ref="B221:B223"/>
    <mergeCell ref="B224:B226"/>
    <mergeCell ref="B227:B229"/>
    <mergeCell ref="B298:B301"/>
    <mergeCell ref="B302:B305"/>
    <mergeCell ref="B274:B277"/>
    <mergeCell ref="B278:B281"/>
    <mergeCell ref="B282:B285"/>
    <mergeCell ref="B286:B289"/>
    <mergeCell ref="B290:B293"/>
    <mergeCell ref="B294:B297"/>
  </mergeCells>
  <printOptions horizontalCentered="1"/>
  <pageMargins left="0.1968503937007874" right="0.1968503937007874" top="0.7874015748031497" bottom="0.7874015748031497" header="0.5118110236220472" footer="0.5118110236220472"/>
  <pageSetup fitToHeight="6" horizontalDpi="300" verticalDpi="300" orientation="portrait" paperSize="9" scale="93"/>
  <headerFooter alignWithMargins="0">
    <oddFooter>&amp;C&amp;P</oddFooter>
  </headerFooter>
  <rowBreaks count="5" manualBreakCount="5">
    <brk id="48" max="8" man="1"/>
    <brk id="103" max="8" man="1"/>
    <brk id="158" max="8" man="1"/>
    <brk id="213" max="8" man="1"/>
    <brk id="268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K52"/>
  <sheetViews>
    <sheetView workbookViewId="0" topLeftCell="A1">
      <selection activeCell="J2" sqref="J2:K2"/>
    </sheetView>
  </sheetViews>
  <sheetFormatPr defaultColWidth="9.140625" defaultRowHeight="12.75"/>
  <cols>
    <col min="1" max="1" width="3.421875" style="16" customWidth="1"/>
    <col min="2" max="2" width="15.421875" style="16" bestFit="1" customWidth="1"/>
    <col min="3" max="3" width="7.7109375" style="16" bestFit="1" customWidth="1"/>
    <col min="4" max="4" width="16.140625" style="16" bestFit="1" customWidth="1"/>
    <col min="5" max="5" width="13.28125" style="16" bestFit="1" customWidth="1"/>
    <col min="6" max="6" width="20.140625" style="107" customWidth="1"/>
    <col min="7" max="7" width="6.421875" style="16" bestFit="1" customWidth="1"/>
    <col min="8" max="8" width="7.7109375" style="16" bestFit="1" customWidth="1"/>
    <col min="9" max="9" width="16.140625" style="16" bestFit="1" customWidth="1"/>
    <col min="10" max="10" width="11.7109375" style="16" bestFit="1" customWidth="1"/>
    <col min="11" max="11" width="20.140625" style="107" customWidth="1"/>
    <col min="12" max="12" width="12.7109375" style="16" bestFit="1" customWidth="1"/>
    <col min="13" max="16384" width="9.140625" style="16" customWidth="1"/>
  </cols>
  <sheetData>
    <row r="1" spans="2:11" s="95" customFormat="1" ht="21.75" customHeight="1">
      <c r="B1" s="97" t="s">
        <v>84</v>
      </c>
      <c r="D1" s="98"/>
      <c r="F1" s="100"/>
      <c r="G1" s="98"/>
      <c r="J1" s="99" t="s">
        <v>82</v>
      </c>
      <c r="K1" s="108">
        <f>RecordingSheet!B8</f>
        <v>42875</v>
      </c>
    </row>
    <row r="2" spans="2:11" s="94" customFormat="1" ht="15">
      <c r="B2" s="233" t="str">
        <f>HomeTeam!C4</f>
        <v>LeCale</v>
      </c>
      <c r="C2" s="233"/>
      <c r="F2" s="101" t="s">
        <v>83</v>
      </c>
      <c r="J2" s="233" t="str">
        <f>HomeTeam!C4</f>
        <v>LeCale</v>
      </c>
      <c r="K2" s="233"/>
    </row>
    <row r="3" spans="2:11" s="94" customFormat="1" ht="15.75" thickBot="1">
      <c r="B3" s="94" t="s">
        <v>6</v>
      </c>
      <c r="E3" s="96"/>
      <c r="F3" s="102"/>
      <c r="J3" s="94" t="s">
        <v>6</v>
      </c>
      <c r="K3" s="102"/>
    </row>
    <row r="4" spans="2:11" s="18" customFormat="1" ht="12.75" thickBot="1">
      <c r="B4" s="32" t="s">
        <v>30</v>
      </c>
      <c r="C4" s="33" t="s">
        <v>31</v>
      </c>
      <c r="D4" s="33" t="s">
        <v>28</v>
      </c>
      <c r="E4" s="33" t="s">
        <v>29</v>
      </c>
      <c r="F4" s="103" t="s">
        <v>4</v>
      </c>
      <c r="G4" s="32" t="s">
        <v>30</v>
      </c>
      <c r="H4" s="33" t="s">
        <v>31</v>
      </c>
      <c r="I4" s="33" t="s">
        <v>28</v>
      </c>
      <c r="J4" s="33" t="s">
        <v>29</v>
      </c>
      <c r="K4" s="103" t="s">
        <v>4</v>
      </c>
    </row>
    <row r="5" spans="2:11" ht="12">
      <c r="B5" s="34" t="str">
        <f>RecordingSheet!$A$55</f>
        <v>A</v>
      </c>
      <c r="C5" s="35" t="str">
        <f>RecordingSheet!$A$56</f>
        <v>GIRLS</v>
      </c>
      <c r="D5" s="35" t="str">
        <f>RecordingSheet!$A$50</f>
        <v>BACKSTROKE</v>
      </c>
      <c r="E5" s="35" t="str">
        <f>RecordingSheet!D56</f>
        <v>Essie Costello</v>
      </c>
      <c r="F5" s="104">
        <f>RecordingSheet!F56</f>
        <v>32.1</v>
      </c>
      <c r="G5" s="34" t="str">
        <f>RecordingSheet!$A$55</f>
        <v>A</v>
      </c>
      <c r="H5" s="35" t="s">
        <v>9</v>
      </c>
      <c r="I5" s="35" t="str">
        <f>RecordingSheet!$A$50</f>
        <v>BACKSTROKE</v>
      </c>
      <c r="J5" s="35" t="str">
        <f>RecordingSheet!D62</f>
        <v>Mark Knight</v>
      </c>
      <c r="K5" s="104">
        <f>RecordingSheet!F62</f>
        <v>28.32</v>
      </c>
    </row>
    <row r="6" spans="2:11" ht="12">
      <c r="B6" s="36" t="str">
        <f>RecordingSheet!$A$55</f>
        <v>A</v>
      </c>
      <c r="C6" s="37" t="str">
        <f>RecordingSheet!$A$56</f>
        <v>GIRLS</v>
      </c>
      <c r="D6" s="37" t="str">
        <f>RecordingSheet!$A$50</f>
        <v>BACKSTROKE</v>
      </c>
      <c r="E6" s="37" t="str">
        <f>RecordingSheet!D57</f>
        <v>Enya Clarke</v>
      </c>
      <c r="F6" s="105">
        <f>RecordingSheet!F57</f>
        <v>25.66</v>
      </c>
      <c r="G6" s="36" t="str">
        <f>RecordingSheet!$A$55</f>
        <v>A</v>
      </c>
      <c r="H6" s="37" t="s">
        <v>9</v>
      </c>
      <c r="I6" s="37" t="str">
        <f>RecordingSheet!$A$50</f>
        <v>BACKSTROKE</v>
      </c>
      <c r="J6" s="37" t="str">
        <f>RecordingSheet!D63</f>
        <v>Henry Costello</v>
      </c>
      <c r="K6" s="105">
        <f>RecordingSheet!F63</f>
        <v>24.51</v>
      </c>
    </row>
    <row r="7" spans="2:11" ht="12.75" thickBot="1">
      <c r="B7" s="38" t="str">
        <f>RecordingSheet!$A$55</f>
        <v>A</v>
      </c>
      <c r="C7" s="39" t="str">
        <f>RecordingSheet!$A$56</f>
        <v>GIRLS</v>
      </c>
      <c r="D7" s="39" t="str">
        <f>RecordingSheet!$A$50</f>
        <v>BACKSTROKE</v>
      </c>
      <c r="E7" s="39">
        <f>RecordingSheet!D58</f>
      </c>
      <c r="F7" s="106">
        <f>RecordingSheet!F58</f>
        <v>0</v>
      </c>
      <c r="G7" s="38" t="str">
        <f>RecordingSheet!$A$55</f>
        <v>A</v>
      </c>
      <c r="H7" s="39" t="s">
        <v>9</v>
      </c>
      <c r="I7" s="39" t="str">
        <f>RecordingSheet!$A$50</f>
        <v>BACKSTROKE</v>
      </c>
      <c r="J7" s="39" t="str">
        <f>RecordingSheet!D64</f>
        <v>Cormac Byrne</v>
      </c>
      <c r="K7" s="106">
        <f>RecordingSheet!F64</f>
        <v>29.19</v>
      </c>
    </row>
    <row r="8" spans="2:11" ht="12">
      <c r="B8" s="34" t="s">
        <v>10</v>
      </c>
      <c r="C8" s="35" t="str">
        <f>RecordingSheet!$A$56</f>
        <v>GIRLS</v>
      </c>
      <c r="D8" s="35" t="str">
        <f>RecordingSheet!$A$50</f>
        <v>BACKSTROKE</v>
      </c>
      <c r="E8" s="35" t="str">
        <f>RecordingSheet!D68</f>
        <v>Charlotte Savage</v>
      </c>
      <c r="F8" s="104">
        <f>RecordingSheet!F68</f>
        <v>23.5</v>
      </c>
      <c r="G8" s="34" t="s">
        <v>10</v>
      </c>
      <c r="H8" s="35" t="s">
        <v>9</v>
      </c>
      <c r="I8" s="35" t="str">
        <f>RecordingSheet!$A$50</f>
        <v>BACKSTROKE</v>
      </c>
      <c r="J8" s="35" t="str">
        <f>RecordingSheet!D74</f>
        <v>Niall Mc Cauley</v>
      </c>
      <c r="K8" s="104">
        <f>RecordingSheet!F74</f>
        <v>24.38</v>
      </c>
    </row>
    <row r="9" spans="2:11" ht="12">
      <c r="B9" s="36" t="s">
        <v>10</v>
      </c>
      <c r="C9" s="37" t="str">
        <f>RecordingSheet!$A$56</f>
        <v>GIRLS</v>
      </c>
      <c r="D9" s="37" t="str">
        <f>RecordingSheet!$A$50</f>
        <v>BACKSTROKE</v>
      </c>
      <c r="E9" s="37" t="str">
        <f>RecordingSheet!D69</f>
        <v>Olivia Miskelly</v>
      </c>
      <c r="F9" s="105">
        <f>RecordingSheet!F69</f>
        <v>20.79</v>
      </c>
      <c r="G9" s="36" t="s">
        <v>10</v>
      </c>
      <c r="H9" s="37" t="s">
        <v>9</v>
      </c>
      <c r="I9" s="37" t="str">
        <f>RecordingSheet!$A$50</f>
        <v>BACKSTROKE</v>
      </c>
      <c r="J9" s="37" t="str">
        <f>RecordingSheet!D75</f>
        <v>Aidan Mallett</v>
      </c>
      <c r="K9" s="105">
        <f>RecordingSheet!F75</f>
        <v>23.97</v>
      </c>
    </row>
    <row r="10" spans="2:11" ht="12.75" thickBot="1">
      <c r="B10" s="38" t="s">
        <v>10</v>
      </c>
      <c r="C10" s="39" t="str">
        <f>RecordingSheet!$A$56</f>
        <v>GIRLS</v>
      </c>
      <c r="D10" s="39" t="str">
        <f>RecordingSheet!$A$50</f>
        <v>BACKSTROKE</v>
      </c>
      <c r="E10" s="39">
        <f>RecordingSheet!D70</f>
      </c>
      <c r="F10" s="106">
        <f>RecordingSheet!F70</f>
        <v>0</v>
      </c>
      <c r="G10" s="38" t="s">
        <v>10</v>
      </c>
      <c r="H10" s="39" t="s">
        <v>9</v>
      </c>
      <c r="I10" s="39" t="str">
        <f>RecordingSheet!$A$50</f>
        <v>BACKSTROKE</v>
      </c>
      <c r="J10" s="39" t="str">
        <f>RecordingSheet!D76</f>
        <v>Joseph Mc Callister</v>
      </c>
      <c r="K10" s="106">
        <f>RecordingSheet!F76</f>
        <v>24.43</v>
      </c>
    </row>
    <row r="11" spans="2:11" ht="12">
      <c r="B11" s="34" t="s">
        <v>11</v>
      </c>
      <c r="C11" s="35" t="str">
        <f>RecordingSheet!$A$56</f>
        <v>GIRLS</v>
      </c>
      <c r="D11" s="35" t="str">
        <f>RecordingSheet!$A$50</f>
        <v>BACKSTROKE</v>
      </c>
      <c r="E11" s="35" t="str">
        <f>RecordingSheet!D80</f>
        <v>Sarah Burns</v>
      </c>
      <c r="F11" s="104">
        <f>RecordingSheet!F80</f>
        <v>21.97</v>
      </c>
      <c r="G11" s="34" t="s">
        <v>11</v>
      </c>
      <c r="H11" s="35" t="s">
        <v>9</v>
      </c>
      <c r="I11" s="35" t="str">
        <f>RecordingSheet!$A$50</f>
        <v>BACKSTROKE</v>
      </c>
      <c r="J11" s="35" t="str">
        <f>RecordingSheet!D86</f>
        <v>Thomas Nay</v>
      </c>
      <c r="K11" s="104">
        <f>RecordingSheet!F86</f>
        <v>24.08</v>
      </c>
    </row>
    <row r="12" spans="2:11" ht="12">
      <c r="B12" s="36" t="s">
        <v>11</v>
      </c>
      <c r="C12" s="37" t="str">
        <f>RecordingSheet!$A$56</f>
        <v>GIRLS</v>
      </c>
      <c r="D12" s="37" t="str">
        <f>RecordingSheet!$A$50</f>
        <v>BACKSTROKE</v>
      </c>
      <c r="E12" s="37" t="str">
        <f>RecordingSheet!D81</f>
        <v>Amy Quinn</v>
      </c>
      <c r="F12" s="105">
        <f>RecordingSheet!F81</f>
        <v>20.7</v>
      </c>
      <c r="G12" s="36" t="s">
        <v>11</v>
      </c>
      <c r="H12" s="37" t="s">
        <v>9</v>
      </c>
      <c r="I12" s="37" t="str">
        <f>RecordingSheet!$A$50</f>
        <v>BACKSTROKE</v>
      </c>
      <c r="J12" s="37" t="str">
        <f>RecordingSheet!D87</f>
        <v>Fiontan Rogers</v>
      </c>
      <c r="K12" s="105">
        <f>RecordingSheet!F87</f>
        <v>21.99</v>
      </c>
    </row>
    <row r="13" spans="2:11" ht="12.75" thickBot="1">
      <c r="B13" s="38" t="s">
        <v>11</v>
      </c>
      <c r="C13" s="39" t="str">
        <f>RecordingSheet!$A$56</f>
        <v>GIRLS</v>
      </c>
      <c r="D13" s="39" t="str">
        <f>RecordingSheet!$A$50</f>
        <v>BACKSTROKE</v>
      </c>
      <c r="E13" s="39">
        <f>RecordingSheet!D82</f>
      </c>
      <c r="F13" s="106">
        <f>RecordingSheet!F82</f>
        <v>0</v>
      </c>
      <c r="G13" s="38" t="s">
        <v>11</v>
      </c>
      <c r="H13" s="39" t="s">
        <v>9</v>
      </c>
      <c r="I13" s="39" t="str">
        <f>RecordingSheet!$A$50</f>
        <v>BACKSTROKE</v>
      </c>
      <c r="J13" s="39" t="str">
        <f>RecordingSheet!D88</f>
        <v>Thomas Hanlon</v>
      </c>
      <c r="K13" s="106">
        <f>RecordingSheet!F88</f>
        <v>23.35</v>
      </c>
    </row>
    <row r="14" spans="2:11" ht="12">
      <c r="B14" s="34" t="s">
        <v>12</v>
      </c>
      <c r="C14" s="35" t="str">
        <f>RecordingSheet!$A$56</f>
        <v>GIRLS</v>
      </c>
      <c r="D14" s="35" t="str">
        <f>RecordingSheet!$A$50</f>
        <v>BACKSTROKE</v>
      </c>
      <c r="E14" s="35" t="str">
        <f>RecordingSheet!D92</f>
        <v>Bebhionn Rogan</v>
      </c>
      <c r="F14" s="104">
        <f>RecordingSheet!F92</f>
        <v>21.34</v>
      </c>
      <c r="G14" s="34" t="s">
        <v>12</v>
      </c>
      <c r="H14" s="35" t="s">
        <v>9</v>
      </c>
      <c r="I14" s="35" t="str">
        <f>RecordingSheet!$A$50</f>
        <v>BACKSTROKE</v>
      </c>
      <c r="J14" s="35" t="str">
        <f>RecordingSheet!D98</f>
        <v>Jack Tindal</v>
      </c>
      <c r="K14" s="104">
        <f>RecordingSheet!F98</f>
        <v>20.65</v>
      </c>
    </row>
    <row r="15" spans="2:11" ht="12">
      <c r="B15" s="36" t="s">
        <v>12</v>
      </c>
      <c r="C15" s="37" t="str">
        <f>RecordingSheet!$A$56</f>
        <v>GIRLS</v>
      </c>
      <c r="D15" s="37" t="str">
        <f>RecordingSheet!$A$50</f>
        <v>BACKSTROKE</v>
      </c>
      <c r="E15" s="37" t="str">
        <f>RecordingSheet!D93</f>
        <v>Catriona Clarke</v>
      </c>
      <c r="F15" s="105">
        <f>RecordingSheet!F93</f>
        <v>20.43</v>
      </c>
      <c r="G15" s="36" t="s">
        <v>12</v>
      </c>
      <c r="H15" s="37" t="s">
        <v>9</v>
      </c>
      <c r="I15" s="37" t="str">
        <f>RecordingSheet!$A$50</f>
        <v>BACKSTROKE</v>
      </c>
      <c r="J15" s="37" t="str">
        <f>RecordingSheet!D99</f>
        <v>Adam Colgan</v>
      </c>
      <c r="K15" s="105">
        <f>RecordingSheet!F99</f>
        <v>16.81</v>
      </c>
    </row>
    <row r="16" spans="2:11" ht="12.75" thickBot="1">
      <c r="B16" s="38" t="s">
        <v>12</v>
      </c>
      <c r="C16" s="39" t="str">
        <f>RecordingSheet!$A$56</f>
        <v>GIRLS</v>
      </c>
      <c r="D16" s="39" t="str">
        <f>RecordingSheet!$A$50</f>
        <v>BACKSTROKE</v>
      </c>
      <c r="E16" s="39">
        <f>RecordingSheet!D94</f>
      </c>
      <c r="F16" s="106">
        <f>RecordingSheet!F94</f>
        <v>0</v>
      </c>
      <c r="G16" s="38" t="s">
        <v>12</v>
      </c>
      <c r="H16" s="39" t="s">
        <v>9</v>
      </c>
      <c r="I16" s="39" t="str">
        <f>RecordingSheet!$A$50</f>
        <v>BACKSTROKE</v>
      </c>
      <c r="J16" s="39" t="str">
        <f>RecordingSheet!D100</f>
        <v>Christopher Mason</v>
      </c>
      <c r="K16" s="106">
        <f>RecordingSheet!F100</f>
        <v>19.72</v>
      </c>
    </row>
    <row r="17" spans="2:11" ht="12">
      <c r="B17" s="34" t="str">
        <f>RecordingSheet!$A$55</f>
        <v>A</v>
      </c>
      <c r="C17" s="35" t="str">
        <f>RecordingSheet!$A$56</f>
        <v>GIRLS</v>
      </c>
      <c r="D17" s="35" t="s">
        <v>23</v>
      </c>
      <c r="E17" s="35" t="str">
        <f>RecordingSheet!D111</f>
        <v>Enya Clarke</v>
      </c>
      <c r="F17" s="104">
        <f>RecordingSheet!F111</f>
        <v>31.28</v>
      </c>
      <c r="G17" s="34" t="str">
        <f>RecordingSheet!$A$55</f>
        <v>A</v>
      </c>
      <c r="H17" s="35" t="s">
        <v>9</v>
      </c>
      <c r="I17" s="35" t="s">
        <v>23</v>
      </c>
      <c r="J17" s="35" t="str">
        <f>RecordingSheet!D117</f>
        <v>Mark Knight</v>
      </c>
      <c r="K17" s="104">
        <f>RecordingSheet!F117</f>
        <v>31.69</v>
      </c>
    </row>
    <row r="18" spans="2:11" ht="12">
      <c r="B18" s="36" t="str">
        <f>RecordingSheet!$A$55</f>
        <v>A</v>
      </c>
      <c r="C18" s="37" t="str">
        <f>RecordingSheet!$A$56</f>
        <v>GIRLS</v>
      </c>
      <c r="D18" s="37" t="s">
        <v>23</v>
      </c>
      <c r="E18" s="37" t="str">
        <f>RecordingSheet!D112</f>
        <v>Essie Costello</v>
      </c>
      <c r="F18" s="105">
        <f>RecordingSheet!F112</f>
        <v>32.19</v>
      </c>
      <c r="G18" s="36" t="str">
        <f>RecordingSheet!$A$55</f>
        <v>A</v>
      </c>
      <c r="H18" s="37" t="s">
        <v>9</v>
      </c>
      <c r="I18" s="37" t="s">
        <v>23</v>
      </c>
      <c r="J18" s="37" t="str">
        <f>RecordingSheet!D118</f>
        <v>Henry Costello</v>
      </c>
      <c r="K18" s="105">
        <f>RecordingSheet!F118</f>
        <v>31.48</v>
      </c>
    </row>
    <row r="19" spans="2:11" ht="12.75" thickBot="1">
      <c r="B19" s="38" t="str">
        <f>RecordingSheet!$A$55</f>
        <v>A</v>
      </c>
      <c r="C19" s="39" t="str">
        <f>RecordingSheet!$A$56</f>
        <v>GIRLS</v>
      </c>
      <c r="D19" s="39" t="s">
        <v>23</v>
      </c>
      <c r="E19" s="39">
        <f>RecordingSheet!D113</f>
      </c>
      <c r="F19" s="106">
        <f>RecordingSheet!F113</f>
        <v>0</v>
      </c>
      <c r="G19" s="38" t="str">
        <f>RecordingSheet!$A$55</f>
        <v>A</v>
      </c>
      <c r="H19" s="39" t="s">
        <v>9</v>
      </c>
      <c r="I19" s="39" t="s">
        <v>23</v>
      </c>
      <c r="J19" s="39" t="str">
        <f>RecordingSheet!D119</f>
        <v>Lucas O Neil</v>
      </c>
      <c r="K19" s="106">
        <f>RecordingSheet!F119</f>
        <v>39.25</v>
      </c>
    </row>
    <row r="20" spans="2:11" ht="12">
      <c r="B20" s="34" t="s">
        <v>10</v>
      </c>
      <c r="C20" s="35" t="str">
        <f>RecordingSheet!$A$56</f>
        <v>GIRLS</v>
      </c>
      <c r="D20" s="35" t="s">
        <v>23</v>
      </c>
      <c r="E20" s="35" t="str">
        <f>RecordingSheet!D123</f>
        <v>Charlotte Savage</v>
      </c>
      <c r="F20" s="104">
        <f>RecordingSheet!F123</f>
        <v>26.25</v>
      </c>
      <c r="G20" s="34" t="s">
        <v>10</v>
      </c>
      <c r="H20" s="35" t="s">
        <v>9</v>
      </c>
      <c r="I20" s="35" t="s">
        <v>23</v>
      </c>
      <c r="J20" s="35" t="str">
        <f>RecordingSheet!D129</f>
        <v>Niall Mc Cauley</v>
      </c>
      <c r="K20" s="104">
        <f>RecordingSheet!F129</f>
        <v>26.06</v>
      </c>
    </row>
    <row r="21" spans="2:11" ht="12">
      <c r="B21" s="36" t="s">
        <v>10</v>
      </c>
      <c r="C21" s="37" t="str">
        <f>RecordingSheet!$A$56</f>
        <v>GIRLS</v>
      </c>
      <c r="D21" s="37" t="s">
        <v>23</v>
      </c>
      <c r="E21" s="37" t="str">
        <f>RecordingSheet!D124</f>
        <v>Olivia Miskelly</v>
      </c>
      <c r="F21" s="105">
        <f>RecordingSheet!F124</f>
        <v>23.44</v>
      </c>
      <c r="G21" s="36" t="s">
        <v>10</v>
      </c>
      <c r="H21" s="37" t="s">
        <v>9</v>
      </c>
      <c r="I21" s="37" t="s">
        <v>23</v>
      </c>
      <c r="J21" s="37" t="str">
        <f>RecordingSheet!D130</f>
        <v>Aidan Mallett</v>
      </c>
      <c r="K21" s="105">
        <f>RecordingSheet!F130</f>
        <v>23.96</v>
      </c>
    </row>
    <row r="22" spans="2:11" ht="12.75" thickBot="1">
      <c r="B22" s="38" t="s">
        <v>10</v>
      </c>
      <c r="C22" s="39" t="str">
        <f>RecordingSheet!$A$56</f>
        <v>GIRLS</v>
      </c>
      <c r="D22" s="39" t="s">
        <v>23</v>
      </c>
      <c r="E22" s="39">
        <f>RecordingSheet!D125</f>
      </c>
      <c r="F22" s="106">
        <f>RecordingSheet!F125</f>
        <v>0</v>
      </c>
      <c r="G22" s="38" t="s">
        <v>10</v>
      </c>
      <c r="H22" s="39" t="s">
        <v>9</v>
      </c>
      <c r="I22" s="39" t="s">
        <v>23</v>
      </c>
      <c r="J22" s="39" t="str">
        <f>RecordingSheet!D131</f>
        <v>Michael</v>
      </c>
      <c r="K22" s="106">
        <f>RecordingSheet!F131</f>
        <v>28.34</v>
      </c>
    </row>
    <row r="23" spans="2:11" ht="12">
      <c r="B23" s="34" t="s">
        <v>11</v>
      </c>
      <c r="C23" s="35" t="str">
        <f>RecordingSheet!$A$56</f>
        <v>GIRLS</v>
      </c>
      <c r="D23" s="35" t="s">
        <v>23</v>
      </c>
      <c r="E23" s="35" t="str">
        <f>RecordingSheet!D135</f>
        <v>Amy Quinn</v>
      </c>
      <c r="F23" s="104">
        <f>RecordingSheet!F135</f>
        <v>27.63</v>
      </c>
      <c r="G23" s="34" t="s">
        <v>11</v>
      </c>
      <c r="H23" s="35" t="s">
        <v>9</v>
      </c>
      <c r="I23" s="35" t="s">
        <v>23</v>
      </c>
      <c r="J23" s="35" t="str">
        <f>RecordingSheet!D141</f>
        <v>Thomas Nay</v>
      </c>
      <c r="K23" s="104">
        <f>RecordingSheet!F141</f>
        <v>25.96</v>
      </c>
    </row>
    <row r="24" spans="2:11" ht="12">
      <c r="B24" s="36" t="s">
        <v>11</v>
      </c>
      <c r="C24" s="37" t="str">
        <f>RecordingSheet!$A$56</f>
        <v>GIRLS</v>
      </c>
      <c r="D24" s="37" t="s">
        <v>23</v>
      </c>
      <c r="E24" s="37" t="str">
        <f>RecordingSheet!D136</f>
        <v>Emily Burns</v>
      </c>
      <c r="F24" s="105">
        <f>RecordingSheet!F136</f>
        <v>25.44</v>
      </c>
      <c r="G24" s="36" t="s">
        <v>11</v>
      </c>
      <c r="H24" s="37" t="s">
        <v>9</v>
      </c>
      <c r="I24" s="37" t="s">
        <v>23</v>
      </c>
      <c r="J24" s="37" t="str">
        <f>RecordingSheet!D142</f>
        <v>Fiontan Rogers</v>
      </c>
      <c r="K24" s="105">
        <f>RecordingSheet!F142</f>
        <v>23.89</v>
      </c>
    </row>
    <row r="25" spans="2:11" ht="12.75" thickBot="1">
      <c r="B25" s="38" t="s">
        <v>11</v>
      </c>
      <c r="C25" s="39" t="str">
        <f>RecordingSheet!$A$56</f>
        <v>GIRLS</v>
      </c>
      <c r="D25" s="39" t="s">
        <v>23</v>
      </c>
      <c r="E25" s="39">
        <f>RecordingSheet!D137</f>
      </c>
      <c r="F25" s="106">
        <f>RecordingSheet!F137</f>
        <v>0</v>
      </c>
      <c r="G25" s="38" t="s">
        <v>11</v>
      </c>
      <c r="H25" s="39" t="s">
        <v>9</v>
      </c>
      <c r="I25" s="39" t="s">
        <v>23</v>
      </c>
      <c r="J25" s="39" t="str">
        <f>RecordingSheet!D143</f>
        <v>Ben Murtagh</v>
      </c>
      <c r="K25" s="106">
        <f>RecordingSheet!F143</f>
        <v>26.81</v>
      </c>
    </row>
    <row r="26" spans="2:11" ht="12">
      <c r="B26" s="34" t="s">
        <v>12</v>
      </c>
      <c r="C26" s="35" t="str">
        <f>RecordingSheet!$A$56</f>
        <v>GIRLS</v>
      </c>
      <c r="D26" s="35" t="s">
        <v>23</v>
      </c>
      <c r="E26" s="35" t="str">
        <f>RecordingSheet!D147</f>
        <v>Kiera Knight</v>
      </c>
      <c r="F26" s="104">
        <f>RecordingSheet!F147</f>
        <v>21.91</v>
      </c>
      <c r="G26" s="34" t="s">
        <v>12</v>
      </c>
      <c r="H26" s="35" t="s">
        <v>9</v>
      </c>
      <c r="I26" s="35" t="s">
        <v>23</v>
      </c>
      <c r="J26" s="35" t="str">
        <f>RecordingSheet!D153</f>
        <v>Jack Tindal</v>
      </c>
      <c r="K26" s="104">
        <f>RecordingSheet!F153</f>
        <v>22.63</v>
      </c>
    </row>
    <row r="27" spans="2:11" ht="12">
      <c r="B27" s="36" t="s">
        <v>12</v>
      </c>
      <c r="C27" s="37" t="str">
        <f>RecordingSheet!$A$56</f>
        <v>GIRLS</v>
      </c>
      <c r="D27" s="37" t="s">
        <v>23</v>
      </c>
      <c r="E27" s="37" t="str">
        <f>RecordingSheet!D148</f>
        <v>Alicia Dobbin</v>
      </c>
      <c r="F27" s="105">
        <f>RecordingSheet!F148</f>
        <v>22.84</v>
      </c>
      <c r="G27" s="36" t="s">
        <v>12</v>
      </c>
      <c r="H27" s="37" t="s">
        <v>9</v>
      </c>
      <c r="I27" s="37" t="s">
        <v>23</v>
      </c>
      <c r="J27" s="37" t="str">
        <f>RecordingSheet!D154</f>
        <v>Adam Colgan</v>
      </c>
      <c r="K27" s="105">
        <f>RecordingSheet!F154</f>
        <v>19.17</v>
      </c>
    </row>
    <row r="28" spans="2:11" ht="12.75" thickBot="1">
      <c r="B28" s="38" t="s">
        <v>12</v>
      </c>
      <c r="C28" s="39" t="str">
        <f>RecordingSheet!$A$56</f>
        <v>GIRLS</v>
      </c>
      <c r="D28" s="39" t="s">
        <v>23</v>
      </c>
      <c r="E28" s="39">
        <f>RecordingSheet!D149</f>
      </c>
      <c r="F28" s="106">
        <f>RecordingSheet!F149</f>
        <v>0</v>
      </c>
      <c r="G28" s="38" t="s">
        <v>12</v>
      </c>
      <c r="H28" s="39" t="s">
        <v>9</v>
      </c>
      <c r="I28" s="39" t="s">
        <v>23</v>
      </c>
      <c r="J28" s="39" t="str">
        <f>RecordingSheet!D155</f>
        <v>Christopher Mason</v>
      </c>
      <c r="K28" s="106">
        <f>RecordingSheet!F155</f>
        <v>21.4</v>
      </c>
    </row>
    <row r="29" spans="2:11" ht="12">
      <c r="B29" s="34" t="str">
        <f>RecordingSheet!$A$55</f>
        <v>A</v>
      </c>
      <c r="C29" s="35" t="str">
        <f>RecordingSheet!$A$56</f>
        <v>GIRLS</v>
      </c>
      <c r="D29" s="35" t="s">
        <v>22</v>
      </c>
      <c r="E29" s="35" t="str">
        <f>RecordingSheet!D166</f>
        <v>Essie Costello</v>
      </c>
      <c r="F29" s="104">
        <f>RecordingSheet!F166</f>
        <v>29.84</v>
      </c>
      <c r="G29" s="34" t="str">
        <f>RecordingSheet!$A$55</f>
        <v>A</v>
      </c>
      <c r="H29" s="35" t="s">
        <v>9</v>
      </c>
      <c r="I29" s="35" t="s">
        <v>22</v>
      </c>
      <c r="J29" s="35" t="str">
        <f>RecordingSheet!D172</f>
        <v>Mark Knight</v>
      </c>
      <c r="K29" s="104">
        <f>RecordingSheet!F172</f>
        <v>31.32</v>
      </c>
    </row>
    <row r="30" spans="2:11" ht="12">
      <c r="B30" s="36" t="str">
        <f>RecordingSheet!$A$55</f>
        <v>A</v>
      </c>
      <c r="C30" s="37" t="str">
        <f>RecordingSheet!$A$56</f>
        <v>GIRLS</v>
      </c>
      <c r="D30" s="37" t="s">
        <v>22</v>
      </c>
      <c r="E30" s="37" t="str">
        <f>RecordingSheet!D167</f>
        <v>Enya Clarke</v>
      </c>
      <c r="F30" s="105">
        <f>RecordingSheet!F167</f>
        <v>28.06</v>
      </c>
      <c r="G30" s="36" t="str">
        <f>RecordingSheet!$A$55</f>
        <v>A</v>
      </c>
      <c r="H30" s="37" t="s">
        <v>9</v>
      </c>
      <c r="I30" s="37" t="s">
        <v>22</v>
      </c>
      <c r="J30" s="37" t="str">
        <f>RecordingSheet!D173</f>
        <v>Henry Costello</v>
      </c>
      <c r="K30" s="105">
        <f>RecordingSheet!F173</f>
        <v>25</v>
      </c>
    </row>
    <row r="31" spans="2:11" ht="12.75" thickBot="1">
      <c r="B31" s="38" t="str">
        <f>RecordingSheet!$A$55</f>
        <v>A</v>
      </c>
      <c r="C31" s="39" t="str">
        <f>RecordingSheet!$A$56</f>
        <v>GIRLS</v>
      </c>
      <c r="D31" s="39" t="s">
        <v>22</v>
      </c>
      <c r="E31" s="39">
        <f>RecordingSheet!D168</f>
      </c>
      <c r="F31" s="106">
        <f>RecordingSheet!F168</f>
        <v>0</v>
      </c>
      <c r="G31" s="38" t="str">
        <f>RecordingSheet!$A$55</f>
        <v>A</v>
      </c>
      <c r="H31" s="39" t="s">
        <v>9</v>
      </c>
      <c r="I31" s="39" t="s">
        <v>22</v>
      </c>
      <c r="J31" s="39" t="str">
        <f>RecordingSheet!D174</f>
        <v>Cormac Byrne</v>
      </c>
      <c r="K31" s="106">
        <f>RecordingSheet!F174</f>
        <v>32</v>
      </c>
    </row>
    <row r="32" spans="2:11" ht="12">
      <c r="B32" s="34" t="s">
        <v>10</v>
      </c>
      <c r="C32" s="35" t="str">
        <f>RecordingSheet!$A$56</f>
        <v>GIRLS</v>
      </c>
      <c r="D32" s="35" t="s">
        <v>22</v>
      </c>
      <c r="E32" s="35" t="str">
        <f>RecordingSheet!D178</f>
        <v>Charlotte Savage</v>
      </c>
      <c r="F32" s="104">
        <f>RecordingSheet!F178</f>
        <v>23.47</v>
      </c>
      <c r="G32" s="34" t="s">
        <v>10</v>
      </c>
      <c r="H32" s="35" t="s">
        <v>9</v>
      </c>
      <c r="I32" s="35" t="s">
        <v>22</v>
      </c>
      <c r="J32" s="35" t="str">
        <f>RecordingSheet!D184</f>
        <v>Niall Mc Cauley</v>
      </c>
      <c r="K32" s="104">
        <f>RecordingSheet!F184</f>
        <v>26.81</v>
      </c>
    </row>
    <row r="33" spans="2:11" ht="12">
      <c r="B33" s="36" t="s">
        <v>10</v>
      </c>
      <c r="C33" s="37" t="str">
        <f>RecordingSheet!$A$56</f>
        <v>GIRLS</v>
      </c>
      <c r="D33" s="37" t="s">
        <v>22</v>
      </c>
      <c r="E33" s="37" t="str">
        <f>RecordingSheet!D179</f>
        <v>Olivia Miskelly</v>
      </c>
      <c r="F33" s="105">
        <f>RecordingSheet!F179</f>
        <v>18.76</v>
      </c>
      <c r="G33" s="36" t="s">
        <v>10</v>
      </c>
      <c r="H33" s="37" t="s">
        <v>9</v>
      </c>
      <c r="I33" s="37" t="s">
        <v>22</v>
      </c>
      <c r="J33" s="37" t="str">
        <f>RecordingSheet!D185</f>
        <v>Aidan Mallett</v>
      </c>
      <c r="K33" s="105">
        <f>RecordingSheet!F185</f>
        <v>21.71</v>
      </c>
    </row>
    <row r="34" spans="2:11" ht="12.75" thickBot="1">
      <c r="B34" s="38" t="s">
        <v>10</v>
      </c>
      <c r="C34" s="39" t="str">
        <f>RecordingSheet!$A$56</f>
        <v>GIRLS</v>
      </c>
      <c r="D34" s="39" t="s">
        <v>22</v>
      </c>
      <c r="E34" s="39">
        <f>RecordingSheet!D180</f>
      </c>
      <c r="F34" s="106">
        <f>RecordingSheet!F180</f>
        <v>0</v>
      </c>
      <c r="G34" s="38" t="s">
        <v>10</v>
      </c>
      <c r="H34" s="39" t="s">
        <v>9</v>
      </c>
      <c r="I34" s="39" t="s">
        <v>22</v>
      </c>
      <c r="J34" s="39" t="str">
        <f>RecordingSheet!D186</f>
        <v>Joseph Mc Callister</v>
      </c>
      <c r="K34" s="106">
        <f>RecordingSheet!F186</f>
        <v>27.72</v>
      </c>
    </row>
    <row r="35" spans="2:11" ht="12">
      <c r="B35" s="34" t="s">
        <v>11</v>
      </c>
      <c r="C35" s="35" t="str">
        <f>RecordingSheet!$A$56</f>
        <v>GIRLS</v>
      </c>
      <c r="D35" s="35" t="s">
        <v>22</v>
      </c>
      <c r="E35" s="35" t="str">
        <f>RecordingSheet!D190</f>
        <v>Emily Burns</v>
      </c>
      <c r="F35" s="104">
        <f>RecordingSheet!F190</f>
        <v>20.57</v>
      </c>
      <c r="G35" s="34" t="s">
        <v>11</v>
      </c>
      <c r="H35" s="35" t="s">
        <v>9</v>
      </c>
      <c r="I35" s="35" t="s">
        <v>22</v>
      </c>
      <c r="J35" s="35" t="str">
        <f>RecordingSheet!D196</f>
        <v>Thomas Nay</v>
      </c>
      <c r="K35" s="104">
        <f>RecordingSheet!F196</f>
        <v>22.6</v>
      </c>
    </row>
    <row r="36" spans="2:11" ht="12">
      <c r="B36" s="36" t="s">
        <v>11</v>
      </c>
      <c r="C36" s="37" t="str">
        <f>RecordingSheet!$A$56</f>
        <v>GIRLS</v>
      </c>
      <c r="D36" s="37" t="s">
        <v>22</v>
      </c>
      <c r="E36" s="37" t="str">
        <f>RecordingSheet!D191</f>
        <v>Amy Quinn</v>
      </c>
      <c r="F36" s="105">
        <f>RecordingSheet!F191</f>
        <v>19.87</v>
      </c>
      <c r="G36" s="36" t="s">
        <v>11</v>
      </c>
      <c r="H36" s="37" t="s">
        <v>9</v>
      </c>
      <c r="I36" s="37" t="s">
        <v>22</v>
      </c>
      <c r="J36" s="37" t="str">
        <f>RecordingSheet!D197</f>
        <v>Fiontan Rogers</v>
      </c>
      <c r="K36" s="105">
        <f>RecordingSheet!F197</f>
        <v>19.1</v>
      </c>
    </row>
    <row r="37" spans="2:11" ht="12.75" thickBot="1">
      <c r="B37" s="38" t="s">
        <v>11</v>
      </c>
      <c r="C37" s="39" t="str">
        <f>RecordingSheet!$A$56</f>
        <v>GIRLS</v>
      </c>
      <c r="D37" s="39" t="s">
        <v>22</v>
      </c>
      <c r="E37" s="39">
        <f>RecordingSheet!D192</f>
      </c>
      <c r="F37" s="106">
        <f>RecordingSheet!F192</f>
        <v>0</v>
      </c>
      <c r="G37" s="38" t="s">
        <v>11</v>
      </c>
      <c r="H37" s="39" t="s">
        <v>9</v>
      </c>
      <c r="I37" s="39" t="s">
        <v>22</v>
      </c>
      <c r="J37" s="39" t="str">
        <f>RecordingSheet!D198</f>
        <v>Thomas Hanlon</v>
      </c>
      <c r="K37" s="106">
        <f>RecordingSheet!F198</f>
        <v>22.72</v>
      </c>
    </row>
    <row r="38" spans="2:11" ht="12">
      <c r="B38" s="34" t="s">
        <v>12</v>
      </c>
      <c r="C38" s="35" t="str">
        <f>RecordingSheet!$A$56</f>
        <v>GIRLS</v>
      </c>
      <c r="D38" s="35" t="s">
        <v>22</v>
      </c>
      <c r="E38" s="35" t="str">
        <f>RecordingSheet!D202</f>
        <v>Catriona Clarke</v>
      </c>
      <c r="F38" s="104">
        <f>RecordingSheet!F202</f>
        <v>18.85</v>
      </c>
      <c r="G38" s="34" t="s">
        <v>12</v>
      </c>
      <c r="H38" s="35" t="s">
        <v>9</v>
      </c>
      <c r="I38" s="35" t="s">
        <v>22</v>
      </c>
      <c r="J38" s="35" t="str">
        <f>RecordingSheet!D208</f>
        <v>Jack Tindal</v>
      </c>
      <c r="K38" s="104">
        <f>RecordingSheet!F208</f>
        <v>19.81</v>
      </c>
    </row>
    <row r="39" spans="2:11" ht="12">
      <c r="B39" s="36" t="s">
        <v>12</v>
      </c>
      <c r="C39" s="37" t="str">
        <f>RecordingSheet!$A$56</f>
        <v>GIRLS</v>
      </c>
      <c r="D39" s="37" t="s">
        <v>22</v>
      </c>
      <c r="E39" s="37" t="str">
        <f>RecordingSheet!D203</f>
        <v>Bebhionn Rogan</v>
      </c>
      <c r="F39" s="105">
        <f>RecordingSheet!F203</f>
        <v>17.36</v>
      </c>
      <c r="G39" s="36" t="s">
        <v>12</v>
      </c>
      <c r="H39" s="37" t="s">
        <v>9</v>
      </c>
      <c r="I39" s="37" t="s">
        <v>22</v>
      </c>
      <c r="J39" s="37" t="str">
        <f>RecordingSheet!D209</f>
        <v>Adam Colgan</v>
      </c>
      <c r="K39" s="105">
        <f>RecordingSheet!F209</f>
        <v>16.56</v>
      </c>
    </row>
    <row r="40" spans="2:11" ht="12.75" thickBot="1">
      <c r="B40" s="38" t="s">
        <v>12</v>
      </c>
      <c r="C40" s="39" t="str">
        <f>RecordingSheet!$A$56</f>
        <v>GIRLS</v>
      </c>
      <c r="D40" s="39" t="s">
        <v>22</v>
      </c>
      <c r="E40" s="39">
        <f>RecordingSheet!D204</f>
      </c>
      <c r="F40" s="106">
        <f>RecordingSheet!F204</f>
        <v>0</v>
      </c>
      <c r="G40" s="38" t="s">
        <v>12</v>
      </c>
      <c r="H40" s="39" t="s">
        <v>9</v>
      </c>
      <c r="I40" s="39" t="s">
        <v>22</v>
      </c>
      <c r="J40" s="39" t="str">
        <f>RecordingSheet!D210</f>
        <v>Christopher Mason</v>
      </c>
      <c r="K40" s="106">
        <f>RecordingSheet!F210</f>
        <v>19.9</v>
      </c>
    </row>
    <row r="41" spans="2:11" ht="12">
      <c r="B41" s="34" t="str">
        <f>RecordingSheet!$A$55</f>
        <v>A</v>
      </c>
      <c r="C41" s="35" t="str">
        <f>RecordingSheet!$A$56</f>
        <v>GIRLS</v>
      </c>
      <c r="D41" s="35" t="s">
        <v>32</v>
      </c>
      <c r="E41" s="35" t="str">
        <f>RecordingSheet!D221</f>
        <v>Molly Lundy</v>
      </c>
      <c r="F41" s="104">
        <f>RecordingSheet!F221</f>
        <v>24.15</v>
      </c>
      <c r="G41" s="34" t="str">
        <f>RecordingSheet!$A$55</f>
        <v>A</v>
      </c>
      <c r="H41" s="35" t="s">
        <v>9</v>
      </c>
      <c r="I41" s="35" t="s">
        <v>32</v>
      </c>
      <c r="J41" s="35" t="str">
        <f>RecordingSheet!D227</f>
        <v>Mark Knight</v>
      </c>
      <c r="K41" s="104">
        <f>RecordingSheet!F227</f>
        <v>23.32</v>
      </c>
    </row>
    <row r="42" spans="2:11" ht="12">
      <c r="B42" s="36" t="str">
        <f>RecordingSheet!$A$55</f>
        <v>A</v>
      </c>
      <c r="C42" s="37" t="str">
        <f>RecordingSheet!$A$56</f>
        <v>GIRLS</v>
      </c>
      <c r="D42" s="37" t="s">
        <v>32</v>
      </c>
      <c r="E42" s="37" t="str">
        <f>RecordingSheet!D222</f>
        <v>Enya Clarke</v>
      </c>
      <c r="F42" s="105">
        <f>RecordingSheet!F222</f>
        <v>22.55</v>
      </c>
      <c r="G42" s="36" t="str">
        <f>RecordingSheet!$A$55</f>
        <v>A</v>
      </c>
      <c r="H42" s="37" t="s">
        <v>9</v>
      </c>
      <c r="I42" s="37" t="s">
        <v>32</v>
      </c>
      <c r="J42" s="37" t="str">
        <f>RecordingSheet!D228</f>
        <v>Henry Costello</v>
      </c>
      <c r="K42" s="105">
        <f>RecordingSheet!F228</f>
        <v>19.84</v>
      </c>
    </row>
    <row r="43" spans="2:11" ht="12.75" thickBot="1">
      <c r="B43" s="38" t="str">
        <f>RecordingSheet!$A$55</f>
        <v>A</v>
      </c>
      <c r="C43" s="39" t="str">
        <f>RecordingSheet!$A$56</f>
        <v>GIRLS</v>
      </c>
      <c r="D43" s="39" t="s">
        <v>32</v>
      </c>
      <c r="E43" s="39">
        <f>RecordingSheet!D223</f>
      </c>
      <c r="F43" s="106">
        <f>RecordingSheet!F223</f>
        <v>0</v>
      </c>
      <c r="G43" s="38" t="str">
        <f>RecordingSheet!$A$55</f>
        <v>A</v>
      </c>
      <c r="H43" s="39" t="s">
        <v>9</v>
      </c>
      <c r="I43" s="39" t="s">
        <v>32</v>
      </c>
      <c r="J43" s="39" t="str">
        <f>RecordingSheet!D229</f>
        <v>Lucas O Neil</v>
      </c>
      <c r="K43" s="106">
        <f>RecordingSheet!F229</f>
        <v>26.81</v>
      </c>
    </row>
    <row r="44" spans="2:11" ht="12">
      <c r="B44" s="34" t="s">
        <v>10</v>
      </c>
      <c r="C44" s="35" t="str">
        <f>RecordingSheet!$A$56</f>
        <v>GIRLS</v>
      </c>
      <c r="D44" s="35" t="s">
        <v>32</v>
      </c>
      <c r="E44" s="35" t="str">
        <f>RecordingSheet!D233</f>
        <v>Charlotte Savage</v>
      </c>
      <c r="F44" s="104">
        <f>RecordingSheet!F233</f>
        <v>19.31</v>
      </c>
      <c r="G44" s="34" t="s">
        <v>10</v>
      </c>
      <c r="H44" s="35" t="s">
        <v>9</v>
      </c>
      <c r="I44" s="35" t="s">
        <v>32</v>
      </c>
      <c r="J44" s="35" t="str">
        <f>RecordingSheet!D239</f>
        <v>Niall Mc Cauley</v>
      </c>
      <c r="K44" s="104">
        <f>RecordingSheet!F239</f>
        <v>18.37</v>
      </c>
    </row>
    <row r="45" spans="2:11" ht="12">
      <c r="B45" s="36" t="s">
        <v>10</v>
      </c>
      <c r="C45" s="37" t="str">
        <f>RecordingSheet!$A$56</f>
        <v>GIRLS</v>
      </c>
      <c r="D45" s="37" t="s">
        <v>32</v>
      </c>
      <c r="E45" s="37" t="str">
        <f>RecordingSheet!D234</f>
        <v>Olivia Miskelly</v>
      </c>
      <c r="F45" s="105">
        <f>RecordingSheet!F234</f>
        <v>16.66</v>
      </c>
      <c r="G45" s="36" t="s">
        <v>10</v>
      </c>
      <c r="H45" s="37" t="s">
        <v>9</v>
      </c>
      <c r="I45" s="37" t="s">
        <v>32</v>
      </c>
      <c r="J45" s="37" t="str">
        <f>RecordingSheet!D240</f>
        <v>Aidan Mallett</v>
      </c>
      <c r="K45" s="105">
        <f>RecordingSheet!F240</f>
        <v>18.72</v>
      </c>
    </row>
    <row r="46" spans="2:11" ht="12.75" thickBot="1">
      <c r="B46" s="38" t="s">
        <v>10</v>
      </c>
      <c r="C46" s="39" t="str">
        <f>RecordingSheet!$A$56</f>
        <v>GIRLS</v>
      </c>
      <c r="D46" s="39" t="s">
        <v>32</v>
      </c>
      <c r="E46" s="39">
        <f>RecordingSheet!D235</f>
      </c>
      <c r="F46" s="106">
        <f>RecordingSheet!F235</f>
        <v>0</v>
      </c>
      <c r="G46" s="38" t="s">
        <v>10</v>
      </c>
      <c r="H46" s="39" t="s">
        <v>9</v>
      </c>
      <c r="I46" s="39" t="s">
        <v>32</v>
      </c>
      <c r="J46" s="39" t="str">
        <f>RecordingSheet!D241</f>
        <v>Daniel Colgan</v>
      </c>
      <c r="K46" s="106">
        <f>RecordingSheet!F241</f>
        <v>29.41</v>
      </c>
    </row>
    <row r="47" spans="2:11" ht="12">
      <c r="B47" s="34" t="s">
        <v>11</v>
      </c>
      <c r="C47" s="35" t="str">
        <f>RecordingSheet!$A$56</f>
        <v>GIRLS</v>
      </c>
      <c r="D47" s="35" t="s">
        <v>32</v>
      </c>
      <c r="E47" s="35" t="str">
        <f>RecordingSheet!D245</f>
        <v>Emily Burns</v>
      </c>
      <c r="F47" s="104">
        <f>RecordingSheet!F245</f>
        <v>18.18</v>
      </c>
      <c r="G47" s="34" t="s">
        <v>11</v>
      </c>
      <c r="H47" s="35" t="s">
        <v>9</v>
      </c>
      <c r="I47" s="35" t="s">
        <v>32</v>
      </c>
      <c r="J47" s="35" t="str">
        <f>RecordingSheet!D251</f>
        <v>Thomas Hanlon</v>
      </c>
      <c r="K47" s="104">
        <f>RecordingSheet!F251</f>
        <v>17.81</v>
      </c>
    </row>
    <row r="48" spans="2:11" ht="12">
      <c r="B48" s="36" t="s">
        <v>11</v>
      </c>
      <c r="C48" s="37" t="str">
        <f>RecordingSheet!$A$56</f>
        <v>GIRLS</v>
      </c>
      <c r="D48" s="37" t="s">
        <v>32</v>
      </c>
      <c r="E48" s="37" t="str">
        <f>RecordingSheet!D246</f>
        <v>Amy Quinn</v>
      </c>
      <c r="F48" s="105">
        <f>RecordingSheet!F246</f>
        <v>17.9</v>
      </c>
      <c r="G48" s="36" t="s">
        <v>11</v>
      </c>
      <c r="H48" s="37" t="s">
        <v>9</v>
      </c>
      <c r="I48" s="37" t="s">
        <v>32</v>
      </c>
      <c r="J48" s="37" t="str">
        <f>RecordingSheet!D252</f>
        <v>Fiontan Rogers</v>
      </c>
      <c r="K48" s="105">
        <f>RecordingSheet!F252</f>
        <v>15.38</v>
      </c>
    </row>
    <row r="49" spans="2:11" ht="12.75" thickBot="1">
      <c r="B49" s="38" t="s">
        <v>11</v>
      </c>
      <c r="C49" s="39" t="str">
        <f>RecordingSheet!$A$56</f>
        <v>GIRLS</v>
      </c>
      <c r="D49" s="39" t="s">
        <v>32</v>
      </c>
      <c r="E49" s="39">
        <f>RecordingSheet!D247</f>
      </c>
      <c r="F49" s="106">
        <f>RecordingSheet!F247</f>
        <v>0</v>
      </c>
      <c r="G49" s="38" t="s">
        <v>11</v>
      </c>
      <c r="H49" s="39" t="s">
        <v>9</v>
      </c>
      <c r="I49" s="39" t="s">
        <v>32</v>
      </c>
      <c r="J49" s="39" t="str">
        <f>RecordingSheet!D253</f>
        <v>Ben Murtagh</v>
      </c>
      <c r="K49" s="106">
        <f>RecordingSheet!F253</f>
        <v>18.31</v>
      </c>
    </row>
    <row r="50" spans="2:11" ht="12">
      <c r="B50" s="34" t="s">
        <v>12</v>
      </c>
      <c r="C50" s="35" t="str">
        <f>RecordingSheet!$A$56</f>
        <v>GIRLS</v>
      </c>
      <c r="D50" s="35" t="s">
        <v>32</v>
      </c>
      <c r="E50" s="35" t="str">
        <f>RecordingSheet!D257</f>
        <v>Catriona Clarke</v>
      </c>
      <c r="F50" s="104">
        <f>RecordingSheet!F257</f>
        <v>17.85</v>
      </c>
      <c r="G50" s="36" t="s">
        <v>12</v>
      </c>
      <c r="H50" s="37" t="s">
        <v>9</v>
      </c>
      <c r="I50" s="37" t="s">
        <v>32</v>
      </c>
      <c r="J50" s="37" t="str">
        <f>RecordingSheet!D263</f>
        <v>Jack Tindal</v>
      </c>
      <c r="K50" s="105">
        <f>RecordingSheet!F263</f>
        <v>16.53</v>
      </c>
    </row>
    <row r="51" spans="2:11" ht="12">
      <c r="B51" s="36" t="s">
        <v>12</v>
      </c>
      <c r="C51" s="37" t="str">
        <f>RecordingSheet!$A$56</f>
        <v>GIRLS</v>
      </c>
      <c r="D51" s="37" t="s">
        <v>32</v>
      </c>
      <c r="E51" s="37" t="str">
        <f>RecordingSheet!D258</f>
        <v>Bebhionn Rogan</v>
      </c>
      <c r="F51" s="105">
        <f>RecordingSheet!F258</f>
        <v>17.05</v>
      </c>
      <c r="G51" s="36" t="s">
        <v>12</v>
      </c>
      <c r="H51" s="37" t="s">
        <v>9</v>
      </c>
      <c r="I51" s="37" t="s">
        <v>32</v>
      </c>
      <c r="J51" s="37" t="str">
        <f>RecordingSheet!D264</f>
        <v>Adam Colgan</v>
      </c>
      <c r="K51" s="105">
        <f>RecordingSheet!F264</f>
        <v>14.59</v>
      </c>
    </row>
    <row r="52" spans="2:11" ht="12.75" thickBot="1">
      <c r="B52" s="38" t="s">
        <v>12</v>
      </c>
      <c r="C52" s="39" t="str">
        <f>RecordingSheet!$A$56</f>
        <v>GIRLS</v>
      </c>
      <c r="D52" s="39" t="s">
        <v>32</v>
      </c>
      <c r="E52" s="39">
        <f>RecordingSheet!D259</f>
      </c>
      <c r="F52" s="106">
        <f>RecordingSheet!F259</f>
        <v>0</v>
      </c>
      <c r="G52" s="38" t="s">
        <v>12</v>
      </c>
      <c r="H52" s="39" t="s">
        <v>9</v>
      </c>
      <c r="I52" s="39" t="s">
        <v>32</v>
      </c>
      <c r="J52" s="39" t="str">
        <f>RecordingSheet!D265</f>
        <v>Christopher Mason</v>
      </c>
      <c r="K52" s="106">
        <f>RecordingSheet!F265</f>
        <v>16.4</v>
      </c>
    </row>
  </sheetData>
  <sheetProtection formatCells="0" formatColumns="0"/>
  <mergeCells count="2">
    <mergeCell ref="J2:K2"/>
    <mergeCell ref="B2:C2"/>
  </mergeCells>
  <printOptions horizontalCentered="1"/>
  <pageMargins left="0.51" right="0.4" top="0.984251968503937" bottom="0.984251968503937" header="0.5118110236220472" footer="0.5118110236220472"/>
  <pageSetup fitToHeight="2" orientation="landscape" paperSize="9"/>
  <rowBreaks count="1" manualBreakCount="1">
    <brk id="28" min="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K52"/>
  <sheetViews>
    <sheetView workbookViewId="0" topLeftCell="A1">
      <selection activeCell="K1" sqref="K1"/>
    </sheetView>
  </sheetViews>
  <sheetFormatPr defaultColWidth="9.140625" defaultRowHeight="12.75"/>
  <cols>
    <col min="1" max="1" width="3.421875" style="16" customWidth="1"/>
    <col min="2" max="2" width="15.421875" style="16" bestFit="1" customWidth="1"/>
    <col min="3" max="3" width="7.7109375" style="16" bestFit="1" customWidth="1"/>
    <col min="4" max="4" width="16.140625" style="16" bestFit="1" customWidth="1"/>
    <col min="5" max="5" width="13.28125" style="16" bestFit="1" customWidth="1"/>
    <col min="6" max="6" width="20.140625" style="107" customWidth="1"/>
    <col min="7" max="7" width="6.421875" style="16" bestFit="1" customWidth="1"/>
    <col min="8" max="8" width="7.7109375" style="16" bestFit="1" customWidth="1"/>
    <col min="9" max="9" width="16.140625" style="16" bestFit="1" customWidth="1"/>
    <col min="10" max="10" width="11.7109375" style="16" bestFit="1" customWidth="1"/>
    <col min="11" max="11" width="20.140625" style="107" customWidth="1"/>
    <col min="12" max="12" width="12.7109375" style="16" bestFit="1" customWidth="1"/>
    <col min="13" max="16384" width="9.140625" style="16" customWidth="1"/>
  </cols>
  <sheetData>
    <row r="1" spans="2:11" s="95" customFormat="1" ht="21.75" customHeight="1">
      <c r="B1" s="97" t="s">
        <v>85</v>
      </c>
      <c r="D1" s="98"/>
      <c r="F1" s="100"/>
      <c r="G1" s="98"/>
      <c r="J1" s="99" t="s">
        <v>82</v>
      </c>
      <c r="K1" s="108">
        <f>RecordingSheet!B8</f>
        <v>42875</v>
      </c>
    </row>
    <row r="2" spans="2:11" s="94" customFormat="1" ht="15">
      <c r="B2" s="233" t="str">
        <f>AwayTeam!C4</f>
        <v>City of Belfast</v>
      </c>
      <c r="C2" s="233"/>
      <c r="F2" s="101" t="s">
        <v>83</v>
      </c>
      <c r="J2" s="233" t="str">
        <f>AwayTeam!C4</f>
        <v>City of Belfast</v>
      </c>
      <c r="K2" s="233"/>
    </row>
    <row r="3" spans="2:11" s="94" customFormat="1" ht="15.75" thickBot="1">
      <c r="B3" s="94" t="s">
        <v>6</v>
      </c>
      <c r="E3" s="96"/>
      <c r="F3" s="102"/>
      <c r="J3" s="94" t="s">
        <v>6</v>
      </c>
      <c r="K3" s="102"/>
    </row>
    <row r="4" spans="2:11" s="18" customFormat="1" ht="12.75" thickBot="1">
      <c r="B4" s="32" t="s">
        <v>30</v>
      </c>
      <c r="C4" s="33" t="s">
        <v>31</v>
      </c>
      <c r="D4" s="33" t="s">
        <v>28</v>
      </c>
      <c r="E4" s="33" t="s">
        <v>29</v>
      </c>
      <c r="F4" s="103" t="s">
        <v>4</v>
      </c>
      <c r="G4" s="32" t="s">
        <v>30</v>
      </c>
      <c r="H4" s="33" t="s">
        <v>31</v>
      </c>
      <c r="I4" s="33" t="s">
        <v>28</v>
      </c>
      <c r="J4" s="33" t="s">
        <v>29</v>
      </c>
      <c r="K4" s="103" t="s">
        <v>4</v>
      </c>
    </row>
    <row r="5" spans="2:11" ht="12">
      <c r="B5" s="34" t="str">
        <f>RecordingSheet!$A$55</f>
        <v>A</v>
      </c>
      <c r="C5" s="35" t="str">
        <f>RecordingSheet!$A$56</f>
        <v>GIRLS</v>
      </c>
      <c r="D5" s="35" t="str">
        <f>RecordingSheet!$A$50</f>
        <v>BACKSTROKE</v>
      </c>
      <c r="E5" s="35" t="str">
        <f>RecordingSheet!D53</f>
        <v>Sara Paternostro</v>
      </c>
      <c r="F5" s="104">
        <f>RecordingSheet!F53</f>
        <v>28.63</v>
      </c>
      <c r="G5" s="34" t="str">
        <f>RecordingSheet!$A$55</f>
        <v>A</v>
      </c>
      <c r="H5" s="35" t="s">
        <v>9</v>
      </c>
      <c r="I5" s="35" t="str">
        <f>RecordingSheet!$A$50</f>
        <v>BACKSTROKE</v>
      </c>
      <c r="J5" s="35">
        <f>RecordingSheet!D59</f>
      </c>
      <c r="K5" s="104">
        <f>RecordingSheet!F59</f>
        <v>0</v>
      </c>
    </row>
    <row r="6" spans="2:11" ht="12">
      <c r="B6" s="36" t="str">
        <f>RecordingSheet!$A$55</f>
        <v>A</v>
      </c>
      <c r="C6" s="37" t="str">
        <f>RecordingSheet!$A$56</f>
        <v>GIRLS</v>
      </c>
      <c r="D6" s="37" t="str">
        <f>RecordingSheet!$A$50</f>
        <v>BACKSTROKE</v>
      </c>
      <c r="E6" s="37" t="str">
        <f>RecordingSheet!D54</f>
        <v>Maisie Bowden</v>
      </c>
      <c r="F6" s="105">
        <f>RecordingSheet!F54</f>
        <v>22.23</v>
      </c>
      <c r="G6" s="36" t="str">
        <f>RecordingSheet!$A$55</f>
        <v>A</v>
      </c>
      <c r="H6" s="37" t="s">
        <v>9</v>
      </c>
      <c r="I6" s="37" t="str">
        <f>RecordingSheet!$A$50</f>
        <v>BACKSTROKE</v>
      </c>
      <c r="J6" s="37" t="str">
        <f>RecordingSheet!D60</f>
        <v>Jack Heatherington</v>
      </c>
      <c r="K6" s="105">
        <f>RecordingSheet!F60</f>
        <v>25.62</v>
      </c>
    </row>
    <row r="7" spans="2:11" ht="12.75" thickBot="1">
      <c r="B7" s="38" t="str">
        <f>RecordingSheet!$A$55</f>
        <v>A</v>
      </c>
      <c r="C7" s="39" t="str">
        <f>RecordingSheet!$A$56</f>
        <v>GIRLS</v>
      </c>
      <c r="D7" s="39" t="str">
        <f>RecordingSheet!$A$50</f>
        <v>BACKSTROKE</v>
      </c>
      <c r="E7" s="39" t="str">
        <f>RecordingSheet!D55</f>
        <v>Chloe Young</v>
      </c>
      <c r="F7" s="106">
        <f>RecordingSheet!F55</f>
        <v>26</v>
      </c>
      <c r="G7" s="38" t="str">
        <f>RecordingSheet!$A$55</f>
        <v>A</v>
      </c>
      <c r="H7" s="39" t="s">
        <v>9</v>
      </c>
      <c r="I7" s="39" t="str">
        <f>RecordingSheet!$A$50</f>
        <v>BACKSTROKE</v>
      </c>
      <c r="J7" s="39" t="str">
        <f>RecordingSheet!D61</f>
        <v>Samuel Bajorek</v>
      </c>
      <c r="K7" s="106">
        <f>RecordingSheet!F61</f>
        <v>26.73</v>
      </c>
    </row>
    <row r="8" spans="2:11" ht="12">
      <c r="B8" s="34" t="s">
        <v>10</v>
      </c>
      <c r="C8" s="35" t="str">
        <f>RecordingSheet!$A$56</f>
        <v>GIRLS</v>
      </c>
      <c r="D8" s="35" t="str">
        <f>RecordingSheet!$A$50</f>
        <v>BACKSTROKE</v>
      </c>
      <c r="E8" s="35" t="str">
        <f>RecordingSheet!D65</f>
        <v>Ella Scott</v>
      </c>
      <c r="F8" s="104">
        <f>RecordingSheet!F65</f>
        <v>24.82</v>
      </c>
      <c r="G8" s="34" t="s">
        <v>10</v>
      </c>
      <c r="H8" s="35" t="s">
        <v>9</v>
      </c>
      <c r="I8" s="35" t="str">
        <f>RecordingSheet!$A$50</f>
        <v>BACKSTROKE</v>
      </c>
      <c r="J8" s="35">
        <f>RecordingSheet!D71</f>
      </c>
      <c r="K8" s="104">
        <f>RecordingSheet!F71</f>
        <v>0</v>
      </c>
    </row>
    <row r="9" spans="2:11" ht="12">
      <c r="B9" s="36" t="s">
        <v>10</v>
      </c>
      <c r="C9" s="37" t="str">
        <f>RecordingSheet!$A$56</f>
        <v>GIRLS</v>
      </c>
      <c r="D9" s="37" t="str">
        <f>RecordingSheet!$A$50</f>
        <v>BACKSTROKE</v>
      </c>
      <c r="E9" s="37" t="str">
        <f>RecordingSheet!D66</f>
        <v>Dulcie Bowden</v>
      </c>
      <c r="F9" s="105">
        <f>RecordingSheet!F66</f>
        <v>20.59</v>
      </c>
      <c r="G9" s="36" t="s">
        <v>10</v>
      </c>
      <c r="H9" s="37" t="s">
        <v>9</v>
      </c>
      <c r="I9" s="37" t="str">
        <f>RecordingSheet!$A$50</f>
        <v>BACKSTROKE</v>
      </c>
      <c r="J9" s="37" t="str">
        <f>RecordingSheet!D72</f>
        <v>Jarlath Meenan</v>
      </c>
      <c r="K9" s="105">
        <f>RecordingSheet!F72</f>
        <v>0</v>
      </c>
    </row>
    <row r="10" spans="2:11" ht="12.75" thickBot="1">
      <c r="B10" s="38" t="s">
        <v>10</v>
      </c>
      <c r="C10" s="39" t="str">
        <f>RecordingSheet!$A$56</f>
        <v>GIRLS</v>
      </c>
      <c r="D10" s="39" t="str">
        <f>RecordingSheet!$A$50</f>
        <v>BACKSTROKE</v>
      </c>
      <c r="E10" s="39" t="str">
        <f>RecordingSheet!D67</f>
        <v>Aimee Jackson</v>
      </c>
      <c r="F10" s="106">
        <f>RecordingSheet!F67</f>
        <v>23.57</v>
      </c>
      <c r="G10" s="38" t="s">
        <v>10</v>
      </c>
      <c r="H10" s="39" t="s">
        <v>9</v>
      </c>
      <c r="I10" s="39" t="str">
        <f>RecordingSheet!$A$50</f>
        <v>BACKSTROKE</v>
      </c>
      <c r="J10" s="39" t="str">
        <f>RecordingSheet!D73</f>
        <v>Oliver McCusker</v>
      </c>
      <c r="K10" s="106">
        <f>RecordingSheet!F73</f>
        <v>26.03</v>
      </c>
    </row>
    <row r="11" spans="2:11" ht="12">
      <c r="B11" s="34" t="s">
        <v>11</v>
      </c>
      <c r="C11" s="35" t="str">
        <f>RecordingSheet!$A$56</f>
        <v>GIRLS</v>
      </c>
      <c r="D11" s="35" t="str">
        <f>RecordingSheet!$A$50</f>
        <v>BACKSTROKE</v>
      </c>
      <c r="E11" s="35" t="str">
        <f>RecordingSheet!D77</f>
        <v>Emma Heatherington</v>
      </c>
      <c r="F11" s="104">
        <f>RecordingSheet!F77</f>
        <v>21.84</v>
      </c>
      <c r="G11" s="34" t="s">
        <v>11</v>
      </c>
      <c r="H11" s="35" t="s">
        <v>9</v>
      </c>
      <c r="I11" s="35" t="str">
        <f>RecordingSheet!$A$50</f>
        <v>BACKSTROKE</v>
      </c>
      <c r="J11" s="35">
        <f>RecordingSheet!D83</f>
      </c>
      <c r="K11" s="104">
        <f>RecordingSheet!F83</f>
        <v>0</v>
      </c>
    </row>
    <row r="12" spans="2:11" ht="12">
      <c r="B12" s="36" t="s">
        <v>11</v>
      </c>
      <c r="C12" s="37" t="str">
        <f>RecordingSheet!$A$56</f>
        <v>GIRLS</v>
      </c>
      <c r="D12" s="37" t="str">
        <f>RecordingSheet!$A$50</f>
        <v>BACKSTROKE</v>
      </c>
      <c r="E12" s="37" t="str">
        <f>RecordingSheet!D78</f>
        <v>Jane Kane</v>
      </c>
      <c r="F12" s="105">
        <f>RecordingSheet!F78</f>
        <v>22</v>
      </c>
      <c r="G12" s="36" t="s">
        <v>11</v>
      </c>
      <c r="H12" s="37" t="s">
        <v>9</v>
      </c>
      <c r="I12" s="37" t="str">
        <f>RecordingSheet!$A$50</f>
        <v>BACKSTROKE</v>
      </c>
      <c r="J12" s="37" t="str">
        <f>RecordingSheet!D84</f>
        <v>Toby Thompson</v>
      </c>
      <c r="K12" s="105">
        <f>RecordingSheet!F84</f>
        <v>18.81</v>
      </c>
    </row>
    <row r="13" spans="2:11" ht="12.75" thickBot="1">
      <c r="B13" s="38" t="s">
        <v>11</v>
      </c>
      <c r="C13" s="39" t="str">
        <f>RecordingSheet!$A$56</f>
        <v>GIRLS</v>
      </c>
      <c r="D13" s="39" t="str">
        <f>RecordingSheet!$A$50</f>
        <v>BACKSTROKE</v>
      </c>
      <c r="E13" s="39" t="str">
        <f>RecordingSheet!D79</f>
        <v>Izem Kazanci</v>
      </c>
      <c r="F13" s="106">
        <f>RecordingSheet!F79</f>
        <v>23.72</v>
      </c>
      <c r="G13" s="38" t="s">
        <v>11</v>
      </c>
      <c r="H13" s="39" t="s">
        <v>9</v>
      </c>
      <c r="I13" s="39" t="str">
        <f>RecordingSheet!$A$50</f>
        <v>BACKSTROKE</v>
      </c>
      <c r="J13" s="39" t="str">
        <f>RecordingSheet!D85</f>
        <v>Michael Devlin</v>
      </c>
      <c r="K13" s="106">
        <f>RecordingSheet!F85</f>
        <v>24.28</v>
      </c>
    </row>
    <row r="14" spans="2:11" ht="12">
      <c r="B14" s="34" t="s">
        <v>12</v>
      </c>
      <c r="C14" s="35" t="str">
        <f>RecordingSheet!$A$56</f>
        <v>GIRLS</v>
      </c>
      <c r="D14" s="35" t="str">
        <f>RecordingSheet!$A$50</f>
        <v>BACKSTROKE</v>
      </c>
      <c r="E14" s="35" t="str">
        <f>RecordingSheet!D89</f>
        <v>Ann Sweetman</v>
      </c>
      <c r="F14" s="104">
        <f>RecordingSheet!F89</f>
        <v>21.84</v>
      </c>
      <c r="G14" s="34" t="s">
        <v>12</v>
      </c>
      <c r="H14" s="35" t="s">
        <v>9</v>
      </c>
      <c r="I14" s="35" t="str">
        <f>RecordingSheet!$A$50</f>
        <v>BACKSTROKE</v>
      </c>
      <c r="J14" s="35">
        <f>RecordingSheet!D95</f>
      </c>
      <c r="K14" s="104">
        <f>RecordingSheet!F95</f>
        <v>0</v>
      </c>
    </row>
    <row r="15" spans="2:11" ht="12">
      <c r="B15" s="36" t="s">
        <v>12</v>
      </c>
      <c r="C15" s="37" t="str">
        <f>RecordingSheet!$A$56</f>
        <v>GIRLS</v>
      </c>
      <c r="D15" s="37" t="str">
        <f>RecordingSheet!$A$50</f>
        <v>BACKSTROKE</v>
      </c>
      <c r="E15" s="37" t="str">
        <f>RecordingSheet!D90</f>
        <v>Darya Dulseva</v>
      </c>
      <c r="F15" s="105">
        <f>RecordingSheet!F90</f>
        <v>20.28</v>
      </c>
      <c r="G15" s="36" t="s">
        <v>12</v>
      </c>
      <c r="H15" s="37" t="s">
        <v>9</v>
      </c>
      <c r="I15" s="37" t="str">
        <f>RecordingSheet!$A$50</f>
        <v>BACKSTROKE</v>
      </c>
      <c r="J15" s="37" t="str">
        <f>RecordingSheet!D96</f>
        <v>Jake Bowden</v>
      </c>
      <c r="K15" s="105">
        <f>RecordingSheet!F96</f>
        <v>19.63</v>
      </c>
    </row>
    <row r="16" spans="2:11" ht="12.75" thickBot="1">
      <c r="B16" s="38" t="s">
        <v>12</v>
      </c>
      <c r="C16" s="39" t="str">
        <f>RecordingSheet!$A$56</f>
        <v>GIRLS</v>
      </c>
      <c r="D16" s="39" t="str">
        <f>RecordingSheet!$A$50</f>
        <v>BACKSTROKE</v>
      </c>
      <c r="E16" s="39" t="str">
        <f>RecordingSheet!D91</f>
        <v>Emma Snowden</v>
      </c>
      <c r="F16" s="106">
        <f>RecordingSheet!F91</f>
        <v>0</v>
      </c>
      <c r="G16" s="38" t="s">
        <v>12</v>
      </c>
      <c r="H16" s="39" t="s">
        <v>9</v>
      </c>
      <c r="I16" s="39" t="str">
        <f>RecordingSheet!$A$50</f>
        <v>BACKSTROKE</v>
      </c>
      <c r="J16" s="39" t="str">
        <f>RecordingSheet!D97</f>
        <v>Max Whiteley</v>
      </c>
      <c r="K16" s="106">
        <f>RecordingSheet!F97</f>
        <v>21.03</v>
      </c>
    </row>
    <row r="17" spans="2:11" ht="12">
      <c r="B17" s="34" t="str">
        <f>RecordingSheet!$A$55</f>
        <v>A</v>
      </c>
      <c r="C17" s="35" t="str">
        <f>RecordingSheet!$A$56</f>
        <v>GIRLS</v>
      </c>
      <c r="D17" s="35" t="s">
        <v>23</v>
      </c>
      <c r="E17" s="35" t="str">
        <f>RecordingSheet!D108</f>
        <v>Kate Kane</v>
      </c>
      <c r="F17" s="104">
        <f>RecordingSheet!F108</f>
        <v>26.81</v>
      </c>
      <c r="G17" s="34" t="str">
        <f>RecordingSheet!$A$55</f>
        <v>A</v>
      </c>
      <c r="H17" s="35" t="s">
        <v>9</v>
      </c>
      <c r="I17" s="35" t="s">
        <v>23</v>
      </c>
      <c r="J17" s="35">
        <f>RecordingSheet!D114</f>
      </c>
      <c r="K17" s="104">
        <f>RecordingSheet!F114</f>
        <v>0</v>
      </c>
    </row>
    <row r="18" spans="2:11" ht="12">
      <c r="B18" s="36" t="str">
        <f>RecordingSheet!$A$55</f>
        <v>A</v>
      </c>
      <c r="C18" s="37" t="str">
        <f>RecordingSheet!$A$56</f>
        <v>GIRLS</v>
      </c>
      <c r="D18" s="37" t="s">
        <v>23</v>
      </c>
      <c r="E18" s="37" t="str">
        <f>RecordingSheet!D109</f>
        <v>Maisie Bowden</v>
      </c>
      <c r="F18" s="105">
        <f>RecordingSheet!F109</f>
        <v>29.71</v>
      </c>
      <c r="G18" s="36" t="str">
        <f>RecordingSheet!$A$55</f>
        <v>A</v>
      </c>
      <c r="H18" s="37" t="s">
        <v>9</v>
      </c>
      <c r="I18" s="37" t="s">
        <v>23</v>
      </c>
      <c r="J18" s="37" t="str">
        <f>RecordingSheet!D115</f>
        <v>Jack Heatherington</v>
      </c>
      <c r="K18" s="105">
        <f>RecordingSheet!F115</f>
        <v>31.41</v>
      </c>
    </row>
    <row r="19" spans="2:11" ht="12.75" thickBot="1">
      <c r="B19" s="38" t="str">
        <f>RecordingSheet!$A$55</f>
        <v>A</v>
      </c>
      <c r="C19" s="39" t="str">
        <f>RecordingSheet!$A$56</f>
        <v>GIRLS</v>
      </c>
      <c r="D19" s="39" t="s">
        <v>23</v>
      </c>
      <c r="E19" s="39" t="str">
        <f>RecordingSheet!D110</f>
        <v>Chloe Young</v>
      </c>
      <c r="F19" s="106">
        <f>RecordingSheet!F110</f>
        <v>28.78</v>
      </c>
      <c r="G19" s="38" t="str">
        <f>RecordingSheet!$A$55</f>
        <v>A</v>
      </c>
      <c r="H19" s="39" t="s">
        <v>9</v>
      </c>
      <c r="I19" s="39" t="s">
        <v>23</v>
      </c>
      <c r="J19" s="39" t="str">
        <f>RecordingSheet!D116</f>
        <v>Samuel Bajorek</v>
      </c>
      <c r="K19" s="106">
        <f>RecordingSheet!F116</f>
        <v>31.75</v>
      </c>
    </row>
    <row r="20" spans="2:11" ht="12">
      <c r="B20" s="34" t="s">
        <v>10</v>
      </c>
      <c r="C20" s="35" t="str">
        <f>RecordingSheet!$A$56</f>
        <v>GIRLS</v>
      </c>
      <c r="D20" s="35" t="s">
        <v>23</v>
      </c>
      <c r="E20" s="35" t="str">
        <f>RecordingSheet!D120</f>
        <v>Luiseagh Murnaghan</v>
      </c>
      <c r="F20" s="104">
        <f>RecordingSheet!F120</f>
        <v>26.31</v>
      </c>
      <c r="G20" s="34" t="s">
        <v>10</v>
      </c>
      <c r="H20" s="35" t="s">
        <v>9</v>
      </c>
      <c r="I20" s="35" t="s">
        <v>23</v>
      </c>
      <c r="J20" s="35">
        <f>RecordingSheet!D126</f>
      </c>
      <c r="K20" s="104">
        <f>RecordingSheet!F126</f>
        <v>0</v>
      </c>
    </row>
    <row r="21" spans="2:11" ht="12">
      <c r="B21" s="36" t="s">
        <v>10</v>
      </c>
      <c r="C21" s="37" t="str">
        <f>RecordingSheet!$A$56</f>
        <v>GIRLS</v>
      </c>
      <c r="D21" s="37" t="s">
        <v>23</v>
      </c>
      <c r="E21" s="37" t="str">
        <f>RecordingSheet!D121</f>
        <v>Dulcie Bowden</v>
      </c>
      <c r="F21" s="105">
        <f>RecordingSheet!F121</f>
        <v>25.87</v>
      </c>
      <c r="G21" s="36" t="s">
        <v>10</v>
      </c>
      <c r="H21" s="37" t="s">
        <v>9</v>
      </c>
      <c r="I21" s="37" t="s">
        <v>23</v>
      </c>
      <c r="J21" s="37" t="str">
        <f>RecordingSheet!D127</f>
        <v>Jarlath Meenan</v>
      </c>
      <c r="K21" s="105">
        <f>RecordingSheet!F127</f>
        <v>25.94</v>
      </c>
    </row>
    <row r="22" spans="2:11" ht="12.75" thickBot="1">
      <c r="B22" s="38" t="s">
        <v>10</v>
      </c>
      <c r="C22" s="39" t="str">
        <f>RecordingSheet!$A$56</f>
        <v>GIRLS</v>
      </c>
      <c r="D22" s="39" t="s">
        <v>23</v>
      </c>
      <c r="E22" s="39" t="str">
        <f>RecordingSheet!D122</f>
        <v>Aimee Jackson</v>
      </c>
      <c r="F22" s="106">
        <f>RecordingSheet!F122</f>
        <v>28.67</v>
      </c>
      <c r="G22" s="38" t="s">
        <v>10</v>
      </c>
      <c r="H22" s="39" t="s">
        <v>9</v>
      </c>
      <c r="I22" s="39" t="s">
        <v>23</v>
      </c>
      <c r="J22" s="39" t="str">
        <f>RecordingSheet!D128</f>
        <v>Joe McKay</v>
      </c>
      <c r="K22" s="106">
        <f>RecordingSheet!F128</f>
        <v>28.53</v>
      </c>
    </row>
    <row r="23" spans="2:11" ht="12">
      <c r="B23" s="34" t="s">
        <v>11</v>
      </c>
      <c r="C23" s="35" t="str">
        <f>RecordingSheet!$A$56</f>
        <v>GIRLS</v>
      </c>
      <c r="D23" s="35" t="s">
        <v>23</v>
      </c>
      <c r="E23" s="35" t="str">
        <f>RecordingSheet!D132</f>
        <v>Emma Heatherington</v>
      </c>
      <c r="F23" s="104">
        <f>RecordingSheet!F132</f>
        <v>27.12</v>
      </c>
      <c r="G23" s="34" t="s">
        <v>11</v>
      </c>
      <c r="H23" s="35" t="s">
        <v>9</v>
      </c>
      <c r="I23" s="35" t="s">
        <v>23</v>
      </c>
      <c r="J23" s="35">
        <f>RecordingSheet!D138</f>
      </c>
      <c r="K23" s="104">
        <f>RecordingSheet!F138</f>
        <v>0</v>
      </c>
    </row>
    <row r="24" spans="2:11" ht="12">
      <c r="B24" s="36" t="s">
        <v>11</v>
      </c>
      <c r="C24" s="37" t="str">
        <f>RecordingSheet!$A$56</f>
        <v>GIRLS</v>
      </c>
      <c r="D24" s="37" t="s">
        <v>23</v>
      </c>
      <c r="E24" s="37" t="str">
        <f>RecordingSheet!D133</f>
        <v>Jane Kane</v>
      </c>
      <c r="F24" s="105">
        <f>RecordingSheet!F133</f>
        <v>24.97</v>
      </c>
      <c r="G24" s="36" t="s">
        <v>11</v>
      </c>
      <c r="H24" s="37" t="s">
        <v>9</v>
      </c>
      <c r="I24" s="37" t="s">
        <v>23</v>
      </c>
      <c r="J24" s="37" t="str">
        <f>RecordingSheet!D139</f>
        <v>Toby Thompson</v>
      </c>
      <c r="K24" s="105">
        <f>RecordingSheet!F139</f>
        <v>21.57</v>
      </c>
    </row>
    <row r="25" spans="2:11" ht="12.75" thickBot="1">
      <c r="B25" s="38" t="s">
        <v>11</v>
      </c>
      <c r="C25" s="39" t="str">
        <f>RecordingSheet!$A$56</f>
        <v>GIRLS</v>
      </c>
      <c r="D25" s="39" t="s">
        <v>23</v>
      </c>
      <c r="E25" s="39" t="str">
        <f>RecordingSheet!D134</f>
        <v>Izem Kazanci</v>
      </c>
      <c r="F25" s="106">
        <f>RecordingSheet!F134</f>
        <v>25.42</v>
      </c>
      <c r="G25" s="38" t="s">
        <v>11</v>
      </c>
      <c r="H25" s="39" t="s">
        <v>9</v>
      </c>
      <c r="I25" s="39" t="s">
        <v>23</v>
      </c>
      <c r="J25" s="39" t="str">
        <f>RecordingSheet!D140</f>
        <v>Alex Holmes</v>
      </c>
      <c r="K25" s="106">
        <f>RecordingSheet!F140</f>
        <v>25.5</v>
      </c>
    </row>
    <row r="26" spans="2:11" ht="12">
      <c r="B26" s="34" t="s">
        <v>12</v>
      </c>
      <c r="C26" s="35" t="str">
        <f>RecordingSheet!$A$56</f>
        <v>GIRLS</v>
      </c>
      <c r="D26" s="35" t="s">
        <v>23</v>
      </c>
      <c r="E26" s="35" t="str">
        <f>RecordingSheet!D144</f>
        <v>Ann Sweetman</v>
      </c>
      <c r="F26" s="104">
        <f>RecordingSheet!F144</f>
        <v>29.97</v>
      </c>
      <c r="G26" s="34" t="s">
        <v>12</v>
      </c>
      <c r="H26" s="35" t="s">
        <v>9</v>
      </c>
      <c r="I26" s="35" t="s">
        <v>23</v>
      </c>
      <c r="J26" s="35">
        <f>RecordingSheet!D150</f>
      </c>
      <c r="K26" s="104">
        <f>RecordingSheet!F150</f>
        <v>0</v>
      </c>
    </row>
    <row r="27" spans="2:11" ht="12">
      <c r="B27" s="36" t="s">
        <v>12</v>
      </c>
      <c r="C27" s="37" t="str">
        <f>RecordingSheet!$A$56</f>
        <v>GIRLS</v>
      </c>
      <c r="D27" s="37" t="s">
        <v>23</v>
      </c>
      <c r="E27" s="37" t="str">
        <f>RecordingSheet!D145</f>
        <v>Darya Dulseva</v>
      </c>
      <c r="F27" s="105">
        <f>RecordingSheet!F145</f>
        <v>22.79</v>
      </c>
      <c r="G27" s="36" t="s">
        <v>12</v>
      </c>
      <c r="H27" s="37" t="s">
        <v>9</v>
      </c>
      <c r="I27" s="37" t="s">
        <v>23</v>
      </c>
      <c r="J27" s="37" t="str">
        <f>RecordingSheet!D151</f>
        <v>Ruaridh Davis</v>
      </c>
      <c r="K27" s="105">
        <f>RecordingSheet!F151</f>
        <v>27.34</v>
      </c>
    </row>
    <row r="28" spans="2:11" ht="12.75" thickBot="1">
      <c r="B28" s="38" t="s">
        <v>12</v>
      </c>
      <c r="C28" s="39" t="str">
        <f>RecordingSheet!$A$56</f>
        <v>GIRLS</v>
      </c>
      <c r="D28" s="39" t="s">
        <v>23</v>
      </c>
      <c r="E28" s="39" t="str">
        <f>RecordingSheet!D146</f>
        <v>Emma Snowden</v>
      </c>
      <c r="F28" s="106">
        <f>RecordingSheet!F146</f>
        <v>27.28</v>
      </c>
      <c r="G28" s="38" t="s">
        <v>12</v>
      </c>
      <c r="H28" s="39" t="s">
        <v>9</v>
      </c>
      <c r="I28" s="39" t="s">
        <v>23</v>
      </c>
      <c r="J28" s="39" t="str">
        <f>RecordingSheet!D152</f>
        <v>Max Whiteley</v>
      </c>
      <c r="K28" s="106">
        <f>RecordingSheet!F152</f>
        <v>28.56</v>
      </c>
    </row>
    <row r="29" spans="2:11" ht="12">
      <c r="B29" s="34" t="str">
        <f>RecordingSheet!$A$55</f>
        <v>A</v>
      </c>
      <c r="C29" s="35" t="str">
        <f>RecordingSheet!$A$56</f>
        <v>GIRLS</v>
      </c>
      <c r="D29" s="35" t="s">
        <v>22</v>
      </c>
      <c r="E29" s="35" t="str">
        <f>RecordingSheet!D163</f>
        <v>Kate Kane</v>
      </c>
      <c r="F29" s="104">
        <f>RecordingSheet!F163</f>
        <v>30.47</v>
      </c>
      <c r="G29" s="34" t="str">
        <f>RecordingSheet!$A$55</f>
        <v>A</v>
      </c>
      <c r="H29" s="35" t="s">
        <v>9</v>
      </c>
      <c r="I29" s="35" t="s">
        <v>22</v>
      </c>
      <c r="J29" s="35">
        <f>RecordingSheet!D169</f>
      </c>
      <c r="K29" s="104">
        <f>RecordingSheet!F169</f>
        <v>0</v>
      </c>
    </row>
    <row r="30" spans="2:11" ht="12">
      <c r="B30" s="36" t="str">
        <f>RecordingSheet!$A$55</f>
        <v>A</v>
      </c>
      <c r="C30" s="37" t="str">
        <f>RecordingSheet!$A$56</f>
        <v>GIRLS</v>
      </c>
      <c r="D30" s="37" t="s">
        <v>22</v>
      </c>
      <c r="E30" s="37" t="str">
        <f>RecordingSheet!D164</f>
        <v>Maisie Bowden</v>
      </c>
      <c r="F30" s="105">
        <f>RecordingSheet!F164</f>
        <v>24.56</v>
      </c>
      <c r="G30" s="36" t="str">
        <f>RecordingSheet!$A$55</f>
        <v>A</v>
      </c>
      <c r="H30" s="37" t="s">
        <v>9</v>
      </c>
      <c r="I30" s="37" t="s">
        <v>22</v>
      </c>
      <c r="J30" s="37" t="str">
        <f>RecordingSheet!D170</f>
        <v>Jack Heatherington</v>
      </c>
      <c r="K30" s="105">
        <f>RecordingSheet!F170</f>
        <v>24.65</v>
      </c>
    </row>
    <row r="31" spans="2:11" ht="12.75" thickBot="1">
      <c r="B31" s="38" t="str">
        <f>RecordingSheet!$A$55</f>
        <v>A</v>
      </c>
      <c r="C31" s="39" t="str">
        <f>RecordingSheet!$A$56</f>
        <v>GIRLS</v>
      </c>
      <c r="D31" s="39" t="s">
        <v>22</v>
      </c>
      <c r="E31" s="39" t="str">
        <f>RecordingSheet!D165</f>
        <v>Chloe Young</v>
      </c>
      <c r="F31" s="106">
        <f>RecordingSheet!F165</f>
        <v>26.03</v>
      </c>
      <c r="G31" s="38" t="str">
        <f>RecordingSheet!$A$55</f>
        <v>A</v>
      </c>
      <c r="H31" s="39" t="s">
        <v>9</v>
      </c>
      <c r="I31" s="39" t="s">
        <v>22</v>
      </c>
      <c r="J31" s="39" t="str">
        <f>RecordingSheet!D171</f>
        <v>Samuel Bajorek</v>
      </c>
      <c r="K31" s="106">
        <f>RecordingSheet!F171</f>
        <v>31.66</v>
      </c>
    </row>
    <row r="32" spans="2:11" ht="12">
      <c r="B32" s="34" t="s">
        <v>10</v>
      </c>
      <c r="C32" s="35" t="str">
        <f>RecordingSheet!$A$56</f>
        <v>GIRLS</v>
      </c>
      <c r="D32" s="35" t="s">
        <v>22</v>
      </c>
      <c r="E32" s="35" t="str">
        <f>RecordingSheet!D175</f>
        <v>Dulcie Bowden</v>
      </c>
      <c r="F32" s="104">
        <f>RecordingSheet!F175</f>
        <v>18.31</v>
      </c>
      <c r="G32" s="34" t="s">
        <v>10</v>
      </c>
      <c r="H32" s="35" t="s">
        <v>9</v>
      </c>
      <c r="I32" s="35" t="s">
        <v>22</v>
      </c>
      <c r="J32" s="35">
        <f>RecordingSheet!D181</f>
      </c>
      <c r="K32" s="104">
        <f>RecordingSheet!F181</f>
        <v>0</v>
      </c>
    </row>
    <row r="33" spans="2:11" ht="12">
      <c r="B33" s="36" t="s">
        <v>10</v>
      </c>
      <c r="C33" s="37" t="str">
        <f>RecordingSheet!$A$56</f>
        <v>GIRLS</v>
      </c>
      <c r="D33" s="37" t="s">
        <v>22</v>
      </c>
      <c r="E33" s="37" t="str">
        <f>RecordingSheet!D176</f>
        <v>Luiseagh Murnaghan</v>
      </c>
      <c r="F33" s="105">
        <f>RecordingSheet!F176</f>
        <v>24.32</v>
      </c>
      <c r="G33" s="36" t="s">
        <v>10</v>
      </c>
      <c r="H33" s="37" t="s">
        <v>9</v>
      </c>
      <c r="I33" s="37" t="s">
        <v>22</v>
      </c>
      <c r="J33" s="37" t="str">
        <f>RecordingSheet!D182</f>
        <v>Oliver McCusker</v>
      </c>
      <c r="K33" s="105">
        <f>RecordingSheet!F182</f>
        <v>26.47</v>
      </c>
    </row>
    <row r="34" spans="2:11" ht="12.75" thickBot="1">
      <c r="B34" s="38" t="s">
        <v>10</v>
      </c>
      <c r="C34" s="39" t="str">
        <f>RecordingSheet!$A$56</f>
        <v>GIRLS</v>
      </c>
      <c r="D34" s="39" t="s">
        <v>22</v>
      </c>
      <c r="E34" s="39" t="str">
        <f>RecordingSheet!D177</f>
        <v>Emma Snowden</v>
      </c>
      <c r="F34" s="106">
        <f>RecordingSheet!F177</f>
        <v>29.64</v>
      </c>
      <c r="G34" s="38" t="s">
        <v>10</v>
      </c>
      <c r="H34" s="39" t="s">
        <v>9</v>
      </c>
      <c r="I34" s="39" t="s">
        <v>22</v>
      </c>
      <c r="J34" s="39" t="str">
        <f>RecordingSheet!D183</f>
        <v>Jarlath Meenan</v>
      </c>
      <c r="K34" s="106">
        <f>RecordingSheet!F183</f>
        <v>19.82</v>
      </c>
    </row>
    <row r="35" spans="2:11" ht="12">
      <c r="B35" s="34" t="s">
        <v>11</v>
      </c>
      <c r="C35" s="35" t="str">
        <f>RecordingSheet!$A$56</f>
        <v>GIRLS</v>
      </c>
      <c r="D35" s="35" t="s">
        <v>22</v>
      </c>
      <c r="E35" s="35" t="str">
        <f>RecordingSheet!D187</f>
        <v>Emma Heatherington</v>
      </c>
      <c r="F35" s="104">
        <f>RecordingSheet!F187</f>
        <v>24.57</v>
      </c>
      <c r="G35" s="34" t="s">
        <v>11</v>
      </c>
      <c r="H35" s="35" t="s">
        <v>9</v>
      </c>
      <c r="I35" s="35" t="s">
        <v>22</v>
      </c>
      <c r="J35" s="35">
        <f>RecordingSheet!D193</f>
      </c>
      <c r="K35" s="104">
        <f>RecordingSheet!F193</f>
        <v>0</v>
      </c>
    </row>
    <row r="36" spans="2:11" ht="12">
      <c r="B36" s="36" t="s">
        <v>11</v>
      </c>
      <c r="C36" s="37" t="str">
        <f>RecordingSheet!$A$56</f>
        <v>GIRLS</v>
      </c>
      <c r="D36" s="37" t="s">
        <v>22</v>
      </c>
      <c r="E36" s="37" t="str">
        <f>RecordingSheet!D188</f>
        <v>Jane Kane</v>
      </c>
      <c r="F36" s="105">
        <f>RecordingSheet!F188</f>
        <v>23.5</v>
      </c>
      <c r="G36" s="36" t="s">
        <v>11</v>
      </c>
      <c r="H36" s="37" t="s">
        <v>9</v>
      </c>
      <c r="I36" s="37" t="s">
        <v>22</v>
      </c>
      <c r="J36" s="37" t="str">
        <f>RecordingSheet!D194</f>
        <v>Toby Thompson</v>
      </c>
      <c r="K36" s="105">
        <f>RecordingSheet!F194</f>
        <v>19.53</v>
      </c>
    </row>
    <row r="37" spans="2:11" ht="12.75" thickBot="1">
      <c r="B37" s="38" t="s">
        <v>11</v>
      </c>
      <c r="C37" s="39" t="str">
        <f>RecordingSheet!$A$56</f>
        <v>GIRLS</v>
      </c>
      <c r="D37" s="39" t="s">
        <v>22</v>
      </c>
      <c r="E37" s="39" t="str">
        <f>RecordingSheet!D189</f>
        <v>Izem Kazanci</v>
      </c>
      <c r="F37" s="106">
        <f>RecordingSheet!F189</f>
        <v>25.75</v>
      </c>
      <c r="G37" s="38" t="s">
        <v>11</v>
      </c>
      <c r="H37" s="39" t="s">
        <v>9</v>
      </c>
      <c r="I37" s="39" t="s">
        <v>22</v>
      </c>
      <c r="J37" s="39" t="str">
        <f>RecordingSheet!D195</f>
        <v>Alex Holmes</v>
      </c>
      <c r="K37" s="106">
        <f>RecordingSheet!F195</f>
        <v>25.65</v>
      </c>
    </row>
    <row r="38" spans="2:11" ht="12">
      <c r="B38" s="34" t="s">
        <v>12</v>
      </c>
      <c r="C38" s="35" t="str">
        <f>RecordingSheet!$A$56</f>
        <v>GIRLS</v>
      </c>
      <c r="D38" s="35" t="s">
        <v>22</v>
      </c>
      <c r="E38" s="35" t="str">
        <f>RecordingSheet!D199</f>
        <v>Ann Sweetman</v>
      </c>
      <c r="F38" s="104">
        <f>RecordingSheet!F199</f>
        <v>25.78</v>
      </c>
      <c r="G38" s="34" t="s">
        <v>12</v>
      </c>
      <c r="H38" s="35" t="s">
        <v>9</v>
      </c>
      <c r="I38" s="35" t="s">
        <v>22</v>
      </c>
      <c r="J38" s="35">
        <f>RecordingSheet!D205</f>
      </c>
      <c r="K38" s="104">
        <f>RecordingSheet!F205</f>
        <v>0</v>
      </c>
    </row>
    <row r="39" spans="2:11" ht="12">
      <c r="B39" s="36" t="s">
        <v>12</v>
      </c>
      <c r="C39" s="37" t="str">
        <f>RecordingSheet!$A$56</f>
        <v>GIRLS</v>
      </c>
      <c r="D39" s="37" t="s">
        <v>22</v>
      </c>
      <c r="E39" s="37" t="str">
        <f>RecordingSheet!D200</f>
        <v>Darya Dulseva</v>
      </c>
      <c r="F39" s="105">
        <f>RecordingSheet!F200</f>
        <v>18.11</v>
      </c>
      <c r="G39" s="36" t="s">
        <v>12</v>
      </c>
      <c r="H39" s="37" t="s">
        <v>9</v>
      </c>
      <c r="I39" s="37" t="s">
        <v>22</v>
      </c>
      <c r="J39" s="37" t="str">
        <f>RecordingSheet!D206</f>
        <v>Jake Bowden</v>
      </c>
      <c r="K39" s="105">
        <f>RecordingSheet!F206</f>
        <v>17.57</v>
      </c>
    </row>
    <row r="40" spans="2:11" ht="12.75" thickBot="1">
      <c r="B40" s="38" t="s">
        <v>12</v>
      </c>
      <c r="C40" s="39" t="str">
        <f>RecordingSheet!$A$56</f>
        <v>GIRLS</v>
      </c>
      <c r="D40" s="39" t="s">
        <v>22</v>
      </c>
      <c r="E40" s="39" t="str">
        <f>RecordingSheet!D201</f>
        <v>Emma Snowden</v>
      </c>
      <c r="F40" s="106">
        <f>RecordingSheet!F201</f>
        <v>24.88</v>
      </c>
      <c r="G40" s="38" t="s">
        <v>12</v>
      </c>
      <c r="H40" s="39" t="s">
        <v>9</v>
      </c>
      <c r="I40" s="39" t="s">
        <v>22</v>
      </c>
      <c r="J40" s="39" t="str">
        <f>RecordingSheet!D207</f>
        <v>Ruaridh Davis</v>
      </c>
      <c r="K40" s="106">
        <f>RecordingSheet!F207</f>
        <v>22.79</v>
      </c>
    </row>
    <row r="41" spans="2:11" ht="12">
      <c r="B41" s="34" t="str">
        <f>RecordingSheet!$A$55</f>
        <v>A</v>
      </c>
      <c r="C41" s="35" t="str">
        <f>RecordingSheet!$A$56</f>
        <v>GIRLS</v>
      </c>
      <c r="D41" s="35" t="s">
        <v>32</v>
      </c>
      <c r="E41" s="35" t="str">
        <f>RecordingSheet!D218</f>
        <v>Sara Paternostro</v>
      </c>
      <c r="F41" s="104">
        <f>RecordingSheet!F218</f>
        <v>24.28</v>
      </c>
      <c r="G41" s="34" t="str">
        <f>RecordingSheet!$A$55</f>
        <v>A</v>
      </c>
      <c r="H41" s="35" t="s">
        <v>9</v>
      </c>
      <c r="I41" s="35" t="s">
        <v>32</v>
      </c>
      <c r="J41" s="35">
        <f>RecordingSheet!D224</f>
      </c>
      <c r="K41" s="104">
        <f>RecordingSheet!F224</f>
        <v>0</v>
      </c>
    </row>
    <row r="42" spans="2:11" ht="12">
      <c r="B42" s="36" t="str">
        <f>RecordingSheet!$A$55</f>
        <v>A</v>
      </c>
      <c r="C42" s="37" t="str">
        <f>RecordingSheet!$A$56</f>
        <v>GIRLS</v>
      </c>
      <c r="D42" s="37" t="s">
        <v>32</v>
      </c>
      <c r="E42" s="37" t="str">
        <f>RecordingSheet!D219</f>
        <v>Maisie Bowden</v>
      </c>
      <c r="F42" s="105">
        <f>RecordingSheet!F219</f>
        <v>19.75</v>
      </c>
      <c r="G42" s="36" t="str">
        <f>RecordingSheet!$A$55</f>
        <v>A</v>
      </c>
      <c r="H42" s="37" t="s">
        <v>9</v>
      </c>
      <c r="I42" s="37" t="s">
        <v>32</v>
      </c>
      <c r="J42" s="37" t="str">
        <f>RecordingSheet!D225</f>
        <v>Jack Heatherington</v>
      </c>
      <c r="K42" s="105">
        <f>RecordingSheet!F225</f>
        <v>21.22</v>
      </c>
    </row>
    <row r="43" spans="2:11" ht="12.75" thickBot="1">
      <c r="B43" s="38" t="str">
        <f>RecordingSheet!$A$55</f>
        <v>A</v>
      </c>
      <c r="C43" s="39" t="str">
        <f>RecordingSheet!$A$56</f>
        <v>GIRLS</v>
      </c>
      <c r="D43" s="39" t="s">
        <v>32</v>
      </c>
      <c r="E43" s="39" t="str">
        <f>RecordingSheet!D220</f>
        <v>Kate Kane</v>
      </c>
      <c r="F43" s="106">
        <f>RecordingSheet!F220</f>
        <v>24.84</v>
      </c>
      <c r="G43" s="38" t="str">
        <f>RecordingSheet!$A$55</f>
        <v>A</v>
      </c>
      <c r="H43" s="39" t="s">
        <v>9</v>
      </c>
      <c r="I43" s="39" t="s">
        <v>32</v>
      </c>
      <c r="J43" s="39" t="str">
        <f>RecordingSheet!D226</f>
        <v>Samuel Bajorek</v>
      </c>
      <c r="K43" s="106">
        <f>RecordingSheet!F226</f>
        <v>25.93</v>
      </c>
    </row>
    <row r="44" spans="2:11" ht="12">
      <c r="B44" s="34" t="s">
        <v>10</v>
      </c>
      <c r="C44" s="35" t="str">
        <f>RecordingSheet!$A$56</f>
        <v>GIRLS</v>
      </c>
      <c r="D44" s="35" t="s">
        <v>32</v>
      </c>
      <c r="E44" s="35" t="str">
        <f>RecordingSheet!D230</f>
        <v>Ella Scott</v>
      </c>
      <c r="F44" s="104">
        <f>RecordingSheet!F230</f>
        <v>20.25</v>
      </c>
      <c r="G44" s="34" t="s">
        <v>10</v>
      </c>
      <c r="H44" s="35" t="s">
        <v>9</v>
      </c>
      <c r="I44" s="35" t="s">
        <v>32</v>
      </c>
      <c r="J44" s="35">
        <f>RecordingSheet!D236</f>
      </c>
      <c r="K44" s="104">
        <f>RecordingSheet!F236</f>
        <v>0</v>
      </c>
    </row>
    <row r="45" spans="2:11" ht="12">
      <c r="B45" s="36" t="s">
        <v>10</v>
      </c>
      <c r="C45" s="37" t="str">
        <f>RecordingSheet!$A$56</f>
        <v>GIRLS</v>
      </c>
      <c r="D45" s="37" t="s">
        <v>32</v>
      </c>
      <c r="E45" s="37" t="str">
        <f>RecordingSheet!D231</f>
        <v>Luiseagh Murnaghan</v>
      </c>
      <c r="F45" s="105">
        <f>RecordingSheet!F231</f>
        <v>19.96</v>
      </c>
      <c r="G45" s="36" t="s">
        <v>10</v>
      </c>
      <c r="H45" s="37" t="s">
        <v>9</v>
      </c>
      <c r="I45" s="37" t="s">
        <v>32</v>
      </c>
      <c r="J45" s="37" t="str">
        <f>RecordingSheet!D237</f>
        <v>Joe McKay</v>
      </c>
      <c r="K45" s="105">
        <f>RecordingSheet!F237</f>
        <v>21.72</v>
      </c>
    </row>
    <row r="46" spans="2:11" ht="12.75" thickBot="1">
      <c r="B46" s="38" t="s">
        <v>10</v>
      </c>
      <c r="C46" s="39" t="str">
        <f>RecordingSheet!$A$56</f>
        <v>GIRLS</v>
      </c>
      <c r="D46" s="39" t="s">
        <v>32</v>
      </c>
      <c r="E46" s="39" t="str">
        <f>RecordingSheet!D232</f>
        <v>Aimee Jackson</v>
      </c>
      <c r="F46" s="106">
        <f>RecordingSheet!F232</f>
        <v>22.68</v>
      </c>
      <c r="G46" s="38" t="s">
        <v>10</v>
      </c>
      <c r="H46" s="39" t="s">
        <v>9</v>
      </c>
      <c r="I46" s="39" t="s">
        <v>32</v>
      </c>
      <c r="J46" s="39" t="str">
        <f>RecordingSheet!D238</f>
        <v>Jarlath Meenan</v>
      </c>
      <c r="K46" s="106">
        <f>RecordingSheet!F238</f>
        <v>18.56</v>
      </c>
    </row>
    <row r="47" spans="2:11" ht="12">
      <c r="B47" s="34" t="s">
        <v>11</v>
      </c>
      <c r="C47" s="35" t="str">
        <f>RecordingSheet!$A$56</f>
        <v>GIRLS</v>
      </c>
      <c r="D47" s="35" t="s">
        <v>32</v>
      </c>
      <c r="E47" s="35" t="str">
        <f>RecordingSheet!D242</f>
        <v>Emma Heatherington</v>
      </c>
      <c r="F47" s="104">
        <f>RecordingSheet!F242</f>
        <v>0</v>
      </c>
      <c r="G47" s="34" t="s">
        <v>11</v>
      </c>
      <c r="H47" s="35" t="s">
        <v>9</v>
      </c>
      <c r="I47" s="35" t="s">
        <v>32</v>
      </c>
      <c r="J47" s="35">
        <f>RecordingSheet!D248</f>
      </c>
      <c r="K47" s="104">
        <f>RecordingSheet!F248</f>
        <v>0</v>
      </c>
    </row>
    <row r="48" spans="2:11" ht="12">
      <c r="B48" s="36" t="s">
        <v>11</v>
      </c>
      <c r="C48" s="37" t="str">
        <f>RecordingSheet!$A$56</f>
        <v>GIRLS</v>
      </c>
      <c r="D48" s="37" t="s">
        <v>32</v>
      </c>
      <c r="E48" s="37" t="str">
        <f>RecordingSheet!D243</f>
        <v>Jane Kane</v>
      </c>
      <c r="F48" s="105">
        <f>RecordingSheet!F243</f>
        <v>19.5</v>
      </c>
      <c r="G48" s="36" t="s">
        <v>11</v>
      </c>
      <c r="H48" s="37" t="s">
        <v>9</v>
      </c>
      <c r="I48" s="37" t="s">
        <v>32</v>
      </c>
      <c r="J48" s="37" t="str">
        <f>RecordingSheet!D249</f>
        <v>Alex Holmes</v>
      </c>
      <c r="K48" s="105">
        <f>RecordingSheet!F249</f>
        <v>19.88</v>
      </c>
    </row>
    <row r="49" spans="2:11" ht="12.75" thickBot="1">
      <c r="B49" s="38" t="s">
        <v>11</v>
      </c>
      <c r="C49" s="39" t="str">
        <f>RecordingSheet!$A$56</f>
        <v>GIRLS</v>
      </c>
      <c r="D49" s="39" t="s">
        <v>32</v>
      </c>
      <c r="E49" s="39" t="str">
        <f>RecordingSheet!D244</f>
        <v>Izem Kazanci</v>
      </c>
      <c r="F49" s="106">
        <f>RecordingSheet!F244</f>
        <v>19.89</v>
      </c>
      <c r="G49" s="38" t="s">
        <v>11</v>
      </c>
      <c r="H49" s="39" t="s">
        <v>9</v>
      </c>
      <c r="I49" s="39" t="s">
        <v>32</v>
      </c>
      <c r="J49" s="39" t="str">
        <f>RecordingSheet!D250</f>
        <v>Michael Devlin</v>
      </c>
      <c r="K49" s="106">
        <f>RecordingSheet!F250</f>
        <v>19.75</v>
      </c>
    </row>
    <row r="50" spans="2:11" ht="12">
      <c r="B50" s="34" t="s">
        <v>12</v>
      </c>
      <c r="C50" s="35" t="str">
        <f>RecordingSheet!$A$56</f>
        <v>GIRLS</v>
      </c>
      <c r="D50" s="35" t="s">
        <v>32</v>
      </c>
      <c r="E50" s="35" t="str">
        <f>RecordingSheet!D254</f>
        <v>Ann Sweetman</v>
      </c>
      <c r="F50" s="104">
        <f>RecordingSheet!F254</f>
        <v>19.5</v>
      </c>
      <c r="G50" s="36" t="s">
        <v>12</v>
      </c>
      <c r="H50" s="37" t="s">
        <v>9</v>
      </c>
      <c r="I50" s="37" t="s">
        <v>32</v>
      </c>
      <c r="J50" s="37">
        <f>RecordingSheet!D260</f>
      </c>
      <c r="K50" s="105">
        <f>RecordingSheet!F260</f>
        <v>0</v>
      </c>
    </row>
    <row r="51" spans="2:11" ht="12">
      <c r="B51" s="36" t="s">
        <v>12</v>
      </c>
      <c r="C51" s="37" t="str">
        <f>RecordingSheet!$A$56</f>
        <v>GIRLS</v>
      </c>
      <c r="D51" s="37" t="s">
        <v>32</v>
      </c>
      <c r="E51" s="37" t="str">
        <f>RecordingSheet!D255</f>
        <v>Darya Dulseva</v>
      </c>
      <c r="F51" s="105">
        <f>RecordingSheet!F255</f>
        <v>15.81</v>
      </c>
      <c r="G51" s="36" t="s">
        <v>12</v>
      </c>
      <c r="H51" s="37" t="s">
        <v>9</v>
      </c>
      <c r="I51" s="37" t="s">
        <v>32</v>
      </c>
      <c r="J51" s="37" t="str">
        <f>RecordingSheet!D261</f>
        <v>Jake Bowden</v>
      </c>
      <c r="K51" s="105">
        <f>RecordingSheet!F261</f>
        <v>15.47</v>
      </c>
    </row>
    <row r="52" spans="2:11" ht="12.75" thickBot="1">
      <c r="B52" s="38" t="s">
        <v>12</v>
      </c>
      <c r="C52" s="39" t="str">
        <f>RecordingSheet!$A$56</f>
        <v>GIRLS</v>
      </c>
      <c r="D52" s="39" t="s">
        <v>32</v>
      </c>
      <c r="E52" s="39" t="str">
        <f>RecordingSheet!D256</f>
        <v>Emma Snowden</v>
      </c>
      <c r="F52" s="106">
        <f>RecordingSheet!F256</f>
        <v>19.94</v>
      </c>
      <c r="G52" s="38" t="s">
        <v>12</v>
      </c>
      <c r="H52" s="39" t="s">
        <v>9</v>
      </c>
      <c r="I52" s="39" t="s">
        <v>32</v>
      </c>
      <c r="J52" s="39" t="str">
        <f>RecordingSheet!D262</f>
        <v>Max Whiteley</v>
      </c>
      <c r="K52" s="106">
        <f>RecordingSheet!F262</f>
        <v>18.9</v>
      </c>
    </row>
  </sheetData>
  <sheetProtection formatCells="0" formatColumns="0"/>
  <mergeCells count="2">
    <mergeCell ref="J2:K2"/>
    <mergeCell ref="B2:C2"/>
  </mergeCells>
  <printOptions horizontalCentered="1"/>
  <pageMargins left="0.7480314960629921" right="0.7480314960629921" top="0.984251968503937" bottom="0.984251968503937" header="0.5118110236220472" footer="0.5118110236220472"/>
  <pageSetup fitToHeight="2" orientation="landscape" paperSize="9" scale="96"/>
  <rowBreaks count="1" manualBreakCount="1">
    <brk id="28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Eddie Butler</dc:creator>
  <cp:keywords/>
  <dc:description/>
  <cp:lastModifiedBy>Patricia Murtagh</cp:lastModifiedBy>
  <cp:lastPrinted>2013-03-23T15:59:11Z</cp:lastPrinted>
  <dcterms:created xsi:type="dcterms:W3CDTF">1998-01-04T12:07:38Z</dcterms:created>
  <dcterms:modified xsi:type="dcterms:W3CDTF">2017-05-25T17:14:03Z</dcterms:modified>
  <cp:category/>
  <cp:version/>
  <cp:contentType/>
  <cp:contentStatus/>
</cp:coreProperties>
</file>